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一般公共预算收入表" sheetId="1" r:id="rId1"/>
    <sheet name="一般公共预算支出表" sheetId="2" r:id="rId2"/>
    <sheet name="2023年政府预算支出经济分类调整情况表" sheetId="3" r:id="rId3"/>
    <sheet name="2023年一般公共预算支出“三公”经费预算表" sheetId="4" r:id="rId4"/>
    <sheet name="2023年政府性基金预算收支情况表" sheetId="5" r:id="rId5"/>
    <sheet name="2023年国有资本经营预算收支情况表" sheetId="6" r:id="rId6"/>
  </sheets>
  <definedNames>
    <definedName name="_xlnm.Print_Titles" localSheetId="0">'一般公共预算收入表'!$1:$5</definedName>
    <definedName name="_xlnm.Print_Area" localSheetId="0">'一般公共预算收入表'!$A$1:$E$121</definedName>
    <definedName name="_xlnm.Print_Titles" localSheetId="2">'2023年政府预算支出经济分类调整情况表'!$A:$B,'2023年政府预算支出经济分类调整情况表'!$1:$3</definedName>
    <definedName name="_xlnm.Print_Area" localSheetId="2">'2023年政府预算支出经济分类调整情况表'!$A$1:$Q$34</definedName>
    <definedName name="_xlnm.Print_Area" localSheetId="3">'2023年一般公共预算支出“三公”经费预算表'!$A$1:$G$11</definedName>
    <definedName name="_xlnm.Print_Area" localSheetId="1">'一般公共预算支出表'!$A$1:$E$33</definedName>
  </definedNames>
  <calcPr fullCalcOnLoad="1"/>
</workbook>
</file>

<file path=xl/sharedStrings.xml><?xml version="1.0" encoding="utf-8"?>
<sst xmlns="http://schemas.openxmlformats.org/spreadsheetml/2006/main" count="353" uniqueCount="306">
  <si>
    <t>附表：1</t>
  </si>
  <si>
    <t>2023年1-6月一般公共预算收入情况表</t>
  </si>
  <si>
    <t>513327_炉霍县</t>
  </si>
  <si>
    <t>单位：万元</t>
  </si>
  <si>
    <t>收入</t>
  </si>
  <si>
    <t>项目</t>
  </si>
  <si>
    <t>上年决算（执行)数</t>
  </si>
  <si>
    <t>预算数</t>
  </si>
  <si>
    <t>调整预算</t>
  </si>
  <si>
    <t>执行数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</si>
  <si>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</si>
  <si>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</si>
  <si>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</si>
  <si>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</si>
  <si>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</si>
  <si>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</si>
  <si>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</si>
  <si>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</si>
  <si>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</si>
  <si>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</si>
  <si>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</si>
  <si>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</si>
  <si>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</si>
  <si>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</si>
  <si>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</si>
  <si>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</si>
  <si>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</si>
  <si>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</si>
  <si>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</si>
  <si>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</si>
  <si>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</si>
  <si>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</si>
  <si>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</si>
  <si>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</si>
  <si>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</si>
  <si>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</si>
  <si>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 入 合 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</si>
  <si>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</si>
  <si>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</si>
  <si>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</si>
  <si>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</si>
  <si>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</si>
  <si>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</si>
  <si>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</si>
  <si>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</si>
  <si>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</si>
  <si>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</si>
  <si>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</si>
  <si>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</si>
  <si>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</si>
  <si>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</si>
  <si>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</si>
  <si>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</si>
  <si>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</si>
  <si>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</si>
  <si>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</si>
  <si>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</si>
  <si>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</si>
  <si>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</si>
  <si>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</si>
  <si>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</si>
  <si>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</si>
  <si>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</si>
  <si>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</si>
  <si>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</si>
  <si>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</si>
  <si>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</si>
  <si>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</si>
  <si>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</si>
  <si>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</si>
  <si>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</si>
  <si>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</si>
  <si>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</si>
  <si>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</si>
  <si>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</si>
  <si>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</si>
  <si>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</si>
  <si>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</si>
  <si>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</si>
  <si>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</si>
  <si>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</si>
  <si>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增值税留抵退税转移支付收入</t>
  </si>
  <si>
    <t xml:space="preserve">      其他退税减税降费转移支付收入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</si>
  <si>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</si>
  <si>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</si>
  <si>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</si>
  <si>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</si>
  <si>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</si>
  <si>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</si>
  <si>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</si>
  <si>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</si>
  <si>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</si>
  <si>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</si>
  <si>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</si>
  <si>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</si>
  <si>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</si>
  <si>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</si>
  <si>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</si>
  <si>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</si>
  <si>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</si>
  <si>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</si>
  <si>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</si>
  <si>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</si>
  <si>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</si>
  <si>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</si>
  <si>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</si>
  <si>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</si>
  <si>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</si>
  <si>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</si>
  <si>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  从政府性基金预算调入</t>
  </si>
  <si>
    <t xml:space="preserve">      其中：从抗疫特别国债调入</t>
  </si>
  <si>
    <t xml:space="preserve">    从国有资本经营预算调入</t>
  </si>
  <si>
    <t xml:space="preserve">    从其他资金调入</t>
  </si>
  <si>
    <t xml:space="preserve">  地方政府一般债务收入</t>
  </si>
  <si>
    <t xml:space="preserve">  地方政府一般债务转贷收入</t>
  </si>
  <si>
    <t xml:space="preserve">  接受其他地区援助收入</t>
  </si>
  <si>
    <t xml:space="preserve">  动用预算稳定调节基金</t>
  </si>
  <si>
    <t>收入总计</t>
  </si>
  <si>
    <t>附表：2</t>
  </si>
  <si>
    <t>2023年1-6月一般公共预算支出情况表</t>
  </si>
  <si>
    <t>预    算    科    目</t>
  </si>
  <si>
    <t>调整预算数</t>
  </si>
  <si>
    <t>备注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</si>
  <si>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</si>
  <si>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</si>
  <si>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</si>
  <si>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</si>
  <si>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</si>
  <si>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</si>
  <si>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</si>
  <si>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</si>
  <si>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</si>
  <si>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</si>
  <si>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</si>
  <si>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</si>
  <si>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</si>
  <si>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</si>
  <si>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</si>
  <si>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</si>
  <si>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</si>
  <si>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</si>
  <si>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</si>
  <si>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</si>
  <si>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</si>
  <si>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</si>
  <si>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</si>
  <si>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二十四、上解支出</t>
  </si>
  <si>
    <t>二十四、债务付息支出</t>
  </si>
  <si>
    <t>二十五、债务发行费用支出</t>
  </si>
  <si>
    <t>一般公共预算支出合计</t>
  </si>
  <si>
    <t>附表：3</t>
  </si>
  <si>
    <t>2023年1-6月政府预算支出经济分类调整情况表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</si>
  <si>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</si>
  <si>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</si>
  <si>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</si>
  <si>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</si>
  <si>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</si>
  <si>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</si>
  <si>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</si>
  <si>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</si>
  <si>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</si>
  <si>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</si>
  <si>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</si>
  <si>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</si>
  <si>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</si>
  <si>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</si>
  <si>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</si>
  <si>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</si>
  <si>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十八、自然资源海洋气象等支出</t>
  </si>
  <si>
    <t>二十五、债务付息支出</t>
  </si>
  <si>
    <t>二十六、债务发行支出</t>
  </si>
  <si>
    <t>支 出 总 计</t>
  </si>
  <si>
    <t>逻辑审核公式：</t>
  </si>
  <si>
    <t>1、表五转移性支出=表3转移性支出</t>
  </si>
  <si>
    <t>2、本表带编号的总计数据应当与表二（新）带编号支出数据相等</t>
  </si>
  <si>
    <t>附表：4</t>
  </si>
  <si>
    <t>2023年一般公共预算支出“三公”经费表</t>
  </si>
  <si>
    <t>项目名称</t>
  </si>
  <si>
    <t>上年预算数</t>
  </si>
  <si>
    <t>上年执行数</t>
  </si>
  <si>
    <t>本年预算数</t>
  </si>
  <si>
    <t>为上年预算数的%</t>
  </si>
  <si>
    <t>为上年执行数的%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</si>
  <si>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</si>
  <si>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</si>
  <si>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</si>
  <si>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</si>
  <si>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</si>
  <si>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</si>
  <si>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合计</t>
  </si>
  <si>
    <t>附表：5</t>
  </si>
  <si>
    <t>2023年1-6月政府性基金收支情况表</t>
  </si>
  <si>
    <t>一、政府性基金收入</t>
  </si>
  <si>
    <t>一、文化旅游体育与传媒支出</t>
  </si>
  <si>
    <t xml:space="preserve">      农网还贷资金收入</t>
  </si>
  <si>
    <t>二、社会保障和就业支出</t>
  </si>
  <si>
    <t xml:space="preserve">      民航发展基金收入</t>
  </si>
  <si>
    <t>三、节能环保支出</t>
  </si>
  <si>
    <t xml:space="preserve">      港口建设费收入</t>
  </si>
  <si>
    <t>四、城乡社区支出</t>
  </si>
  <si>
    <t xml:space="preserve">      国家电影事业发展专项资金收入</t>
  </si>
  <si>
    <t xml:space="preserve">    国有土地使用权出让收入及对应专项债务收入安排的支出</t>
  </si>
  <si>
    <t xml:space="preserve">      国有土地收益基金收入</t>
  </si>
  <si>
    <t xml:space="preserve">     国有土地开发资金安排的支出</t>
  </si>
  <si>
    <t xml:space="preserve">      农业土地开发资金收入</t>
  </si>
  <si>
    <t xml:space="preserve">     其他国有土地使用权出让收入安排的支出</t>
  </si>
  <si>
    <t xml:space="preserve">      国有土地使用权出让收入</t>
  </si>
  <si>
    <t>五、农林水支出</t>
  </si>
  <si>
    <t xml:space="preserve">      大中型水库库区基金收入</t>
  </si>
  <si>
    <t>六、交通运输支出</t>
  </si>
  <si>
    <t xml:space="preserve">      彩票公益金收入</t>
  </si>
  <si>
    <t>七、国家电影事业发展专项资金支出</t>
  </si>
  <si>
    <t xml:space="preserve">      城市基础设施配套费收入</t>
  </si>
  <si>
    <t>八、商业服务业等支出</t>
  </si>
  <si>
    <t xml:space="preserve">      小型水库移民扶助基金收入</t>
  </si>
  <si>
    <t>九、其他支出</t>
  </si>
  <si>
    <t xml:space="preserve">      国家重大水利工程建设基金收入</t>
  </si>
  <si>
    <t xml:space="preserve">      其他政府性基金及对应专项债务收入安排的支出</t>
  </si>
  <si>
    <t xml:space="preserve">      车辆通行费</t>
  </si>
  <si>
    <t xml:space="preserve">    彩票公益金安排的支出</t>
  </si>
  <si>
    <t xml:space="preserve">      污水处理费收入</t>
  </si>
  <si>
    <t xml:space="preserve">      用于社会福利的彩票公益金支出</t>
  </si>
  <si>
    <t xml:space="preserve">      彩票发行机构和彩票销售机构的业务费用</t>
  </si>
  <si>
    <t xml:space="preserve">      用于体育事业的彩票公益金支出</t>
  </si>
  <si>
    <t xml:space="preserve">      其他政府性基金收入</t>
  </si>
  <si>
    <t xml:space="preserve">      用于教育事业的彩票公益金支出</t>
  </si>
  <si>
    <t>二、专项债券对应项目专项收入</t>
  </si>
  <si>
    <t xml:space="preserve">      用于残疾人事业的彩票公益金支出</t>
  </si>
  <si>
    <t xml:space="preserve">      港口建设费专项债务对应项目专项收入</t>
  </si>
  <si>
    <t xml:space="preserve">      用于扶贫的彩票公益金支出</t>
  </si>
  <si>
    <t xml:space="preserve">      国家电影事业发展专项资金专项债务对应项目专项收入</t>
  </si>
  <si>
    <t xml:space="preserve">      用于城乡医疗救助的彩票公益金支出</t>
  </si>
  <si>
    <t xml:space="preserve">      国有土地使用权出让金专项债务对应项目专项收入</t>
  </si>
  <si>
    <t>用于其他社会公益事业的彩票公益金支出</t>
  </si>
  <si>
    <t xml:space="preserve">      国有土地收益基金专项债务对应项目专项收入</t>
  </si>
  <si>
    <t>十、债务付息支出</t>
  </si>
  <si>
    <t xml:space="preserve">      农业土地开发资金专项债务对应项目专项收入</t>
  </si>
  <si>
    <t>十一、债务发行费用支出</t>
  </si>
  <si>
    <t xml:space="preserve">      大中型水库库区基金专项债务对应项目专项收入</t>
  </si>
  <si>
    <t xml:space="preserve">      城市基础设施配套费专项债务对应项目专项收入</t>
  </si>
  <si>
    <t xml:space="preserve">      小型水库移民扶助基金专项债务对应项目专项收入</t>
  </si>
  <si>
    <t xml:space="preserve">  政府性基金转移支付</t>
  </si>
  <si>
    <t xml:space="preserve">      国家重大水利工程建设基金专项债务对应项目专项收入</t>
  </si>
  <si>
    <t xml:space="preserve">    政府性基金补助支出</t>
  </si>
  <si>
    <t xml:space="preserve">      车辆通行费专项债务对应项目专项收入</t>
  </si>
  <si>
    <t xml:space="preserve">    政府性基金上解支出</t>
  </si>
  <si>
    <t xml:space="preserve">      污水处理费专项债务对应项目专项收入</t>
  </si>
  <si>
    <t xml:space="preserve"> 调出资金</t>
  </si>
  <si>
    <t xml:space="preserve">      其他政府性基金专项债务对应项目专项收入</t>
  </si>
  <si>
    <t xml:space="preserve"> 年终结余</t>
  </si>
  <si>
    <t>专项收入</t>
  </si>
  <si>
    <t>地方政府专项债务还本支出</t>
  </si>
  <si>
    <t>上年结转结余</t>
  </si>
  <si>
    <t>上年结转支出</t>
  </si>
  <si>
    <t>政府性基金预算收入合计</t>
  </si>
  <si>
    <t>政府性基金预算支出合计</t>
  </si>
  <si>
    <t>附表：6</t>
  </si>
  <si>
    <t>2023年1-6月国有资本经营预算收支情况表</t>
  </si>
  <si>
    <t>项      目</t>
  </si>
  <si>
    <t>一、利润收入</t>
  </si>
  <si>
    <t>一、社会保障和就业支出</t>
  </si>
  <si>
    <t xml:space="preserve">    电力企业利润收入</t>
  </si>
  <si>
    <t>二、国有资本经营预算支出</t>
  </si>
  <si>
    <t xml:space="preserve">    投资服务企业利润收入</t>
  </si>
  <si>
    <t xml:space="preserve">    （一）解决历史遗留问题及改革成本支出</t>
  </si>
  <si>
    <t xml:space="preserve">    贸易企业利润收入</t>
  </si>
  <si>
    <t xml:space="preserve">    （二）国有企业资本金注入</t>
  </si>
  <si>
    <t xml:space="preserve">    其他国有资本经营预算企业利润收入</t>
  </si>
  <si>
    <t xml:space="preserve">          其中：国有经济结构调整支出</t>
  </si>
  <si>
    <t>二、股利、股息收入</t>
  </si>
  <si>
    <t xml:space="preserve">                公益性设施投资支出</t>
  </si>
  <si>
    <t xml:space="preserve">    国有控股公司股利、股息收入</t>
  </si>
  <si>
    <t xml:space="preserve">                前瞻性战略性产业发展支出</t>
  </si>
  <si>
    <t xml:space="preserve">    国有参股公司股利、股息收入</t>
  </si>
  <si>
    <t xml:space="preserve">                生态环境保护支出</t>
  </si>
  <si>
    <t xml:space="preserve">    金融企业股利、股息收入（国资预算）</t>
  </si>
  <si>
    <t xml:space="preserve">                支持科技进步支出</t>
  </si>
  <si>
    <t xml:space="preserve">    其他国有资本经营预算企业股利、股息收入</t>
  </si>
  <si>
    <t xml:space="preserve">                保障国家经济安全支持</t>
  </si>
  <si>
    <t>三、产权转让收入</t>
  </si>
  <si>
    <t xml:space="preserve">                对外投资合作支出</t>
  </si>
  <si>
    <t xml:space="preserve">    国有股权、股份转让收入</t>
  </si>
  <si>
    <t xml:space="preserve">                其他国有企业资本金注入</t>
  </si>
  <si>
    <t xml:space="preserve">    国有独资企业产权转让收入</t>
  </si>
  <si>
    <t xml:space="preserve">    （三）国有企业政策性补贴</t>
  </si>
  <si>
    <t xml:space="preserve">    金融企业产权转让收入</t>
  </si>
  <si>
    <t xml:space="preserve">          其中：国有企业政策性补贴</t>
  </si>
  <si>
    <t xml:space="preserve">    其他国有资本经营预算企业产权转让收入</t>
  </si>
  <si>
    <t xml:space="preserve">    （四）金融国有资本经营预算支出</t>
  </si>
  <si>
    <t>四、清算收入</t>
  </si>
  <si>
    <t xml:space="preserve">    （五）其他国有资本经营预算支出</t>
  </si>
  <si>
    <t xml:space="preserve">    国有股权、股份清算收入</t>
  </si>
  <si>
    <t xml:space="preserve">          其中：其他国有资本经营预算支出</t>
  </si>
  <si>
    <t xml:space="preserve">   国有独资企业清算收入</t>
  </si>
  <si>
    <t>三、转移性支出</t>
  </si>
  <si>
    <t xml:space="preserve">    其他国有资本经营预算企业清算收入</t>
  </si>
  <si>
    <t xml:space="preserve">    （一）国有资本经营预算转移支付</t>
  </si>
  <si>
    <t>五、其他收入</t>
  </si>
  <si>
    <t xml:space="preserve">          其中：国有资本经营预算转移支付支出</t>
  </si>
  <si>
    <t xml:space="preserve">    其他国有资本经营预算收入</t>
  </si>
  <si>
    <t xml:space="preserve">    （二）调出资金</t>
  </si>
  <si>
    <t xml:space="preserve">          其中：国有资本经营预算调出资金</t>
  </si>
  <si>
    <t>上 年 结 转 收 入</t>
  </si>
  <si>
    <t>结 转 下 年 支 出</t>
  </si>
  <si>
    <t>国 有 资 本 经 营 预 算 收 入</t>
  </si>
  <si>
    <t xml:space="preserve"> 国 有 资 本 经 营 预 算 支 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</si>
</sst>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(0.00\)"/>
    <numFmt numFmtId="182" formatCode="0.00_ "/>
    <numFmt numFmtId="183" formatCode="#,##0_ "/>
    <numFmt numFmtId="184" formatCode="#0.00%"/>
    <numFmt numFmtId="185" formatCode="0.0_);[Red]\(0.0\)"/>
    <numFmt numFmtId="186" formatCode="0_ "/>
    <numFmt numFmtId="187" formatCode="0.0_ 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Dialog"/>
      <family val="2"/>
    </font>
    <font>
      <b/>
      <sz val="18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37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2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2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 vertical="center"/>
      <protection/>
    </xf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161">
    <xf numFmtId="0" fontId="0" fillId="0" borderId="0" xfId="0" applyAlignment="1">
      <alignment/>
    </xf>
    <xf numFmtId="0" fontId="3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80" fontId="36" fillId="0" borderId="0" xfId="0" applyNumberFormat="1" applyFont="1" applyFill="1" applyBorder="1" applyAlignment="1">
      <alignment vertical="center"/>
    </xf>
    <xf numFmtId="0" fontId="4" fillId="0" borderId="0" xfId="58" applyFont="1" applyAlignment="1">
      <alignment horizontal="center" vertical="center"/>
      <protection/>
    </xf>
    <xf numFmtId="180" fontId="4" fillId="0" borderId="0" xfId="58" applyNumberFormat="1" applyFont="1" applyAlignment="1">
      <alignment horizontal="center" vertical="center"/>
      <protection/>
    </xf>
    <xf numFmtId="0" fontId="57" fillId="0" borderId="0" xfId="58" applyFont="1" applyBorder="1" applyAlignment="1">
      <alignment horizontal="center" vertical="center"/>
      <protection/>
    </xf>
    <xf numFmtId="0" fontId="57" fillId="0" borderId="0" xfId="58" applyFont="1" applyBorder="1" applyAlignment="1">
      <alignment vertical="center"/>
      <protection/>
    </xf>
    <xf numFmtId="0" fontId="57" fillId="0" borderId="0" xfId="58" applyFont="1" applyAlignment="1">
      <alignment horizontal="right"/>
      <protection/>
    </xf>
    <xf numFmtId="180" fontId="57" fillId="0" borderId="0" xfId="58" applyNumberFormat="1" applyFont="1" applyBorder="1" applyAlignment="1">
      <alignment horizontal="center" vertical="center"/>
      <protection/>
    </xf>
    <xf numFmtId="0" fontId="58" fillId="0" borderId="9" xfId="58" applyFont="1" applyBorder="1" applyAlignment="1">
      <alignment horizontal="center" vertical="center"/>
      <protection/>
    </xf>
    <xf numFmtId="0" fontId="58" fillId="0" borderId="10" xfId="58" applyFont="1" applyBorder="1" applyAlignment="1">
      <alignment horizontal="center" vertical="center"/>
      <protection/>
    </xf>
    <xf numFmtId="180" fontId="58" fillId="0" borderId="10" xfId="58" applyNumberFormat="1" applyFont="1" applyBorder="1" applyAlignment="1">
      <alignment horizontal="center" vertical="center"/>
      <protection/>
    </xf>
    <xf numFmtId="0" fontId="58" fillId="0" borderId="11" xfId="25" applyFont="1" applyBorder="1" applyAlignment="1">
      <alignment vertical="center"/>
      <protection/>
    </xf>
    <xf numFmtId="181" fontId="58" fillId="0" borderId="10" xfId="25" applyNumberFormat="1" applyFont="1" applyBorder="1" applyAlignment="1">
      <alignment vertical="center"/>
      <protection/>
    </xf>
    <xf numFmtId="181" fontId="58" fillId="0" borderId="10" xfId="25" applyNumberFormat="1" applyFont="1" applyBorder="1" applyAlignment="1">
      <alignment horizontal="center" vertical="center"/>
      <protection/>
    </xf>
    <xf numFmtId="0" fontId="58" fillId="0" borderId="10" xfId="25" applyFont="1" applyBorder="1" applyAlignment="1">
      <alignment vertical="center"/>
      <protection/>
    </xf>
    <xf numFmtId="180" fontId="58" fillId="0" borderId="10" xfId="25" applyNumberFormat="1" applyFont="1" applyBorder="1" applyAlignment="1">
      <alignment vertical="center"/>
      <protection/>
    </xf>
    <xf numFmtId="0" fontId="59" fillId="0" borderId="11" xfId="25" applyFont="1" applyBorder="1" applyAlignment="1">
      <alignment vertical="center"/>
      <protection/>
    </xf>
    <xf numFmtId="181" fontId="59" fillId="0" borderId="10" xfId="25" applyNumberFormat="1" applyFont="1" applyBorder="1" applyAlignment="1">
      <alignment vertical="center"/>
      <protection/>
    </xf>
    <xf numFmtId="181" fontId="59" fillId="0" borderId="10" xfId="25" applyNumberFormat="1" applyFont="1" applyBorder="1" applyAlignment="1">
      <alignment horizontal="center" vertical="center"/>
      <protection/>
    </xf>
    <xf numFmtId="0" fontId="59" fillId="0" borderId="10" xfId="25" applyFont="1" applyBorder="1" applyAlignment="1">
      <alignment vertical="center"/>
      <protection/>
    </xf>
    <xf numFmtId="180" fontId="59" fillId="0" borderId="10" xfId="25" applyNumberFormat="1" applyFont="1" applyBorder="1" applyAlignment="1">
      <alignment vertical="center"/>
      <protection/>
    </xf>
    <xf numFmtId="182" fontId="58" fillId="0" borderId="10" xfId="25" applyNumberFormat="1" applyFont="1" applyBorder="1" applyAlignment="1">
      <alignment horizontal="center" vertical="center"/>
      <protection/>
    </xf>
    <xf numFmtId="4" fontId="59" fillId="0" borderId="10" xfId="25" applyNumberFormat="1" applyFont="1" applyBorder="1" applyAlignment="1">
      <alignment horizontal="center" vertical="center"/>
      <protection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58" fillId="0" borderId="10" xfId="25" applyFont="1" applyBorder="1" applyAlignment="1">
      <alignment horizontal="center" vertical="center"/>
      <protection/>
    </xf>
    <xf numFmtId="0" fontId="58" fillId="0" borderId="10" xfId="25" applyFont="1" applyFill="1" applyBorder="1" applyAlignment="1">
      <alignment vertical="center"/>
      <protection/>
    </xf>
    <xf numFmtId="181" fontId="58" fillId="0" borderId="10" xfId="25" applyNumberFormat="1" applyFont="1" applyFill="1" applyBorder="1" applyAlignment="1">
      <alignment vertical="center"/>
      <protection/>
    </xf>
    <xf numFmtId="183" fontId="57" fillId="0" borderId="0" xfId="67" applyNumberFormat="1" applyFont="1" applyFill="1" applyBorder="1" applyAlignment="1">
      <alignment/>
      <protection/>
    </xf>
    <xf numFmtId="183" fontId="57" fillId="0" borderId="0" xfId="67" applyNumberFormat="1" applyFont="1" applyFill="1" applyBorder="1" applyAlignment="1">
      <alignment vertical="center"/>
      <protection/>
    </xf>
    <xf numFmtId="183" fontId="57" fillId="0" borderId="0" xfId="67" applyNumberFormat="1" applyFont="1" applyFill="1" applyBorder="1" applyAlignment="1">
      <alignment wrapText="1"/>
      <protection/>
    </xf>
    <xf numFmtId="180" fontId="57" fillId="0" borderId="0" xfId="67" applyNumberFormat="1" applyFont="1" applyFill="1" applyBorder="1" applyAlignment="1">
      <alignment/>
      <protection/>
    </xf>
    <xf numFmtId="180" fontId="57" fillId="0" borderId="0" xfId="67" applyNumberFormat="1" applyFont="1" applyFill="1" applyBorder="1" applyAlignment="1">
      <alignment horizontal="center"/>
      <protection/>
    </xf>
    <xf numFmtId="0" fontId="60" fillId="0" borderId="0" xfId="67" applyFont="1" applyFill="1" applyBorder="1" applyAlignment="1">
      <alignment horizontal="center" vertical="center"/>
      <protection/>
    </xf>
    <xf numFmtId="180" fontId="60" fillId="0" borderId="0" xfId="67" applyNumberFormat="1" applyFont="1" applyFill="1" applyBorder="1" applyAlignment="1">
      <alignment horizontal="center" vertical="center"/>
      <protection/>
    </xf>
    <xf numFmtId="0" fontId="57" fillId="0" borderId="0" xfId="67" applyFont="1" applyFill="1" applyBorder="1" applyAlignment="1">
      <alignment wrapText="1"/>
      <protection/>
    </xf>
    <xf numFmtId="180" fontId="57" fillId="0" borderId="0" xfId="67" applyNumberFormat="1" applyFont="1" applyFill="1" applyBorder="1" applyAlignment="1">
      <alignment vertical="center"/>
      <protection/>
    </xf>
    <xf numFmtId="180" fontId="57" fillId="0" borderId="0" xfId="67" applyNumberFormat="1" applyFont="1" applyFill="1" applyBorder="1" applyAlignment="1">
      <alignment horizontal="center" vertical="center"/>
      <protection/>
    </xf>
    <xf numFmtId="180" fontId="57" fillId="33" borderId="0" xfId="69" applyNumberFormat="1" applyFont="1" applyFill="1" applyAlignment="1">
      <alignment horizontal="center"/>
      <protection/>
    </xf>
    <xf numFmtId="183" fontId="61" fillId="0" borderId="10" xfId="67" applyNumberFormat="1" applyFont="1" applyFill="1" applyBorder="1" applyAlignment="1">
      <alignment horizontal="center" vertical="center" wrapText="1"/>
      <protection/>
    </xf>
    <xf numFmtId="180" fontId="61" fillId="0" borderId="10" xfId="70" applyNumberFormat="1" applyFont="1" applyFill="1" applyBorder="1" applyAlignment="1">
      <alignment horizontal="center" vertical="center"/>
      <protection/>
    </xf>
    <xf numFmtId="183" fontId="61" fillId="0" borderId="10" xfId="67" applyNumberFormat="1" applyFont="1" applyFill="1" applyBorder="1" applyAlignment="1">
      <alignment horizontal="center" vertical="center"/>
      <protection/>
    </xf>
    <xf numFmtId="183" fontId="61" fillId="0" borderId="10" xfId="65" applyNumberFormat="1" applyFont="1" applyFill="1" applyBorder="1" applyAlignment="1">
      <alignment horizontal="left" vertical="center" wrapText="1"/>
      <protection/>
    </xf>
    <xf numFmtId="0" fontId="62" fillId="33" borderId="12" xfId="0" applyNumberFormat="1" applyFont="1" applyFill="1" applyBorder="1" applyAlignment="1" applyProtection="1">
      <alignment vertical="center"/>
      <protection/>
    </xf>
    <xf numFmtId="180" fontId="57" fillId="0" borderId="10" xfId="67" applyNumberFormat="1" applyFont="1" applyFill="1" applyBorder="1" applyAlignment="1">
      <alignment vertical="center"/>
      <protection/>
    </xf>
    <xf numFmtId="0" fontId="57" fillId="0" borderId="10" xfId="65" applyFont="1" applyFill="1" applyBorder="1" applyAlignment="1">
      <alignment horizontal="left" vertical="center" wrapText="1"/>
      <protection/>
    </xf>
    <xf numFmtId="0" fontId="62" fillId="33" borderId="13" xfId="0" applyNumberFormat="1" applyFont="1" applyFill="1" applyBorder="1" applyAlignment="1" applyProtection="1">
      <alignment vertical="center" wrapText="1"/>
      <protection/>
    </xf>
    <xf numFmtId="180" fontId="61" fillId="0" borderId="10" xfId="67" applyNumberFormat="1" applyFont="1" applyFill="1" applyBorder="1" applyAlignment="1">
      <alignment horizontal="center" vertical="center"/>
      <protection/>
    </xf>
    <xf numFmtId="180" fontId="57" fillId="0" borderId="10" xfId="70" applyNumberFormat="1" applyFont="1" applyFill="1" applyBorder="1" applyAlignment="1">
      <alignment horizontal="center" vertical="center"/>
      <protection/>
    </xf>
    <xf numFmtId="180" fontId="57" fillId="0" borderId="10" xfId="67" applyNumberFormat="1" applyFont="1" applyFill="1" applyBorder="1" applyAlignment="1">
      <alignment horizontal="center" vertical="center"/>
      <protection/>
    </xf>
    <xf numFmtId="0" fontId="62" fillId="33" borderId="13" xfId="0" applyNumberFormat="1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vertical="center" wrapText="1"/>
      <protection/>
    </xf>
    <xf numFmtId="180" fontId="62" fillId="0" borderId="10" xfId="67" applyNumberFormat="1" applyFont="1" applyFill="1" applyBorder="1" applyAlignment="1" applyProtection="1">
      <alignment horizontal="center" vertical="center" wrapText="1"/>
      <protection/>
    </xf>
    <xf numFmtId="0" fontId="57" fillId="34" borderId="14" xfId="0" applyNumberFormat="1" applyFont="1" applyFill="1" applyBorder="1" applyAlignment="1" applyProtection="1">
      <alignment horizontal="left" vertical="center" wrapText="1"/>
      <protection/>
    </xf>
    <xf numFmtId="183" fontId="57" fillId="0" borderId="0" xfId="67" applyNumberFormat="1" applyFont="1" applyFill="1" applyBorder="1" applyAlignment="1">
      <alignment vertical="center" wrapText="1"/>
      <protection/>
    </xf>
    <xf numFmtId="0" fontId="63" fillId="33" borderId="13" xfId="0" applyNumberFormat="1" applyFont="1" applyFill="1" applyBorder="1" applyAlignment="1" applyProtection="1">
      <alignment horizontal="center" vertical="center" wrapText="1"/>
      <protection/>
    </xf>
    <xf numFmtId="180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33" borderId="13" xfId="0" applyNumberFormat="1" applyFont="1" applyFill="1" applyBorder="1" applyAlignment="1" applyProtection="1">
      <alignment vertical="center" wrapText="1"/>
      <protection/>
    </xf>
    <xf numFmtId="0" fontId="62" fillId="33" borderId="15" xfId="0" applyNumberFormat="1" applyFont="1" applyFill="1" applyBorder="1" applyAlignment="1" applyProtection="1">
      <alignment vertical="center" wrapText="1"/>
      <protection/>
    </xf>
    <xf numFmtId="0" fontId="62" fillId="33" borderId="10" xfId="0" applyNumberFormat="1" applyFont="1" applyFill="1" applyBorder="1" applyAlignment="1" applyProtection="1">
      <alignment vertical="center"/>
      <protection/>
    </xf>
    <xf numFmtId="0" fontId="63" fillId="0" borderId="10" xfId="67" applyFont="1" applyFill="1" applyBorder="1" applyAlignment="1">
      <alignment horizontal="center" vertical="center" wrapText="1"/>
      <protection/>
    </xf>
    <xf numFmtId="180" fontId="63" fillId="0" borderId="10" xfId="67" applyNumberFormat="1" applyFont="1" applyFill="1" applyBorder="1" applyAlignment="1" applyProtection="1">
      <alignment horizontal="right" vertical="center" wrapText="1"/>
      <protection/>
    </xf>
    <xf numFmtId="0" fontId="63" fillId="0" borderId="10" xfId="67" applyFont="1" applyFill="1" applyBorder="1" applyAlignment="1">
      <alignment horizontal="center" vertical="center"/>
      <protection/>
    </xf>
    <xf numFmtId="180" fontId="61" fillId="0" borderId="10" xfId="6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 shrinkToFit="1"/>
    </xf>
    <xf numFmtId="49" fontId="12" fillId="0" borderId="17" xfId="0" applyNumberFormat="1" applyFont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right" vertical="center"/>
    </xf>
    <xf numFmtId="184" fontId="10" fillId="0" borderId="17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horizontal="right" vertical="center"/>
    </xf>
    <xf numFmtId="184" fontId="12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49" fontId="14" fillId="0" borderId="17" xfId="0" applyNumberFormat="1" applyFont="1" applyBorder="1" applyAlignment="1">
      <alignment horizontal="left" vertical="center"/>
    </xf>
    <xf numFmtId="0" fontId="10" fillId="0" borderId="1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10" fillId="0" borderId="2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49" fontId="12" fillId="0" borderId="22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35" borderId="0" xfId="67" applyFont="1" applyFill="1" applyBorder="1" applyAlignment="1">
      <alignment/>
      <protection/>
    </xf>
    <xf numFmtId="0" fontId="0" fillId="35" borderId="0" xfId="67" applyFont="1" applyFill="1" applyBorder="1" applyAlignment="1">
      <alignment vertical="center"/>
      <protection/>
    </xf>
    <xf numFmtId="0" fontId="6" fillId="35" borderId="0" xfId="67" applyFont="1" applyFill="1" applyBorder="1" applyAlignment="1">
      <alignment vertical="center"/>
      <protection/>
    </xf>
    <xf numFmtId="185" fontId="0" fillId="35" borderId="0" xfId="67" applyNumberFormat="1" applyFont="1" applyFill="1" applyBorder="1" applyAlignment="1">
      <alignment/>
      <protection/>
    </xf>
    <xf numFmtId="0" fontId="4" fillId="35" borderId="0" xfId="67" applyFont="1" applyFill="1" applyBorder="1" applyAlignment="1">
      <alignment horizontal="center" vertical="center"/>
      <protection/>
    </xf>
    <xf numFmtId="0" fontId="8" fillId="35" borderId="0" xfId="67" applyFont="1" applyFill="1" applyBorder="1" applyAlignment="1">
      <alignment horizontal="right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6" fillId="35" borderId="11" xfId="67" applyFont="1" applyFill="1" applyBorder="1" applyAlignment="1">
      <alignment horizontal="center" vertical="center" wrapText="1"/>
      <protection/>
    </xf>
    <xf numFmtId="185" fontId="6" fillId="35" borderId="10" xfId="67" applyNumberFormat="1" applyFont="1" applyFill="1" applyBorder="1" applyAlignment="1">
      <alignment horizontal="center" vertical="center" wrapText="1"/>
      <protection/>
    </xf>
    <xf numFmtId="0" fontId="0" fillId="35" borderId="10" xfId="67" applyFont="1" applyFill="1" applyBorder="1" applyAlignment="1" applyProtection="1">
      <alignment vertical="center"/>
      <protection locked="0"/>
    </xf>
    <xf numFmtId="186" fontId="0" fillId="35" borderId="10" xfId="67" applyNumberFormat="1" applyFont="1" applyFill="1" applyBorder="1" applyAlignment="1">
      <alignment horizontal="right" vertical="center" wrapText="1"/>
      <protection/>
    </xf>
    <xf numFmtId="186" fontId="0" fillId="35" borderId="10" xfId="67" applyNumberFormat="1" applyFont="1" applyFill="1" applyBorder="1" applyAlignment="1">
      <alignment vertical="center"/>
      <protection/>
    </xf>
    <xf numFmtId="187" fontId="0" fillId="35" borderId="10" xfId="67" applyNumberFormat="1" applyFont="1" applyFill="1" applyBorder="1" applyAlignment="1">
      <alignment horizontal="right" vertical="center" wrapText="1"/>
      <protection/>
    </xf>
    <xf numFmtId="0" fontId="0" fillId="35" borderId="10" xfId="67" applyFont="1" applyFill="1" applyBorder="1" applyAlignment="1">
      <alignment vertical="center"/>
      <protection/>
    </xf>
    <xf numFmtId="186" fontId="0" fillId="35" borderId="10" xfId="67" applyNumberFormat="1" applyFont="1" applyFill="1" applyBorder="1" applyAlignment="1" applyProtection="1">
      <alignment vertical="center"/>
      <protection locked="0"/>
    </xf>
    <xf numFmtId="0" fontId="0" fillId="35" borderId="10" xfId="53" applyNumberFormat="1" applyFont="1" applyFill="1" applyBorder="1" applyAlignment="1" applyProtection="1">
      <alignment vertical="center"/>
      <protection/>
    </xf>
    <xf numFmtId="0" fontId="10" fillId="35" borderId="10" xfId="53" applyNumberFormat="1" applyFont="1" applyFill="1" applyBorder="1" applyAlignment="1" applyProtection="1">
      <alignment vertical="center"/>
      <protection/>
    </xf>
    <xf numFmtId="187" fontId="6" fillId="35" borderId="10" xfId="67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86" fontId="0" fillId="0" borderId="0" xfId="0" applyNumberFormat="1" applyAlignment="1">
      <alignment horizontal="center"/>
    </xf>
    <xf numFmtId="186" fontId="0" fillId="0" borderId="0" xfId="22" applyNumberFormat="1" applyAlignment="1">
      <alignment horizontal="center"/>
    </xf>
    <xf numFmtId="186" fontId="10" fillId="0" borderId="0" xfId="0" applyNumberFormat="1" applyFont="1" applyBorder="1" applyAlignment="1">
      <alignment horizontal="center" vertical="center"/>
    </xf>
    <xf numFmtId="186" fontId="10" fillId="0" borderId="0" xfId="22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6" fontId="15" fillId="0" borderId="0" xfId="22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186" fontId="13" fillId="0" borderId="16" xfId="0" applyNumberFormat="1" applyFont="1" applyBorder="1" applyAlignment="1">
      <alignment horizontal="center" vertical="center"/>
    </xf>
    <xf numFmtId="186" fontId="10" fillId="0" borderId="16" xfId="22" applyNumberFormat="1" applyFont="1" applyBorder="1" applyAlignment="1">
      <alignment horizontal="center" vertical="center"/>
    </xf>
    <xf numFmtId="186" fontId="12" fillId="0" borderId="17" xfId="0" applyNumberFormat="1" applyFont="1" applyBorder="1" applyAlignment="1">
      <alignment horizontal="center" vertical="center"/>
    </xf>
    <xf numFmtId="186" fontId="12" fillId="0" borderId="17" xfId="22" applyNumberFormat="1" applyFont="1" applyBorder="1" applyAlignment="1">
      <alignment horizontal="center" vertical="center"/>
    </xf>
    <xf numFmtId="186" fontId="12" fillId="0" borderId="17" xfId="0" applyNumberFormat="1" applyFont="1" applyBorder="1" applyAlignment="1">
      <alignment horizontal="center" vertical="center" wrapText="1" shrinkToFit="1"/>
    </xf>
    <xf numFmtId="49" fontId="17" fillId="0" borderId="17" xfId="0" applyNumberFormat="1" applyFont="1" applyBorder="1" applyAlignment="1">
      <alignment horizontal="left" vertical="center"/>
    </xf>
    <xf numFmtId="186" fontId="17" fillId="0" borderId="17" xfId="0" applyNumberFormat="1" applyFont="1" applyFill="1" applyBorder="1" applyAlignment="1">
      <alignment horizontal="center" vertical="center"/>
    </xf>
    <xf numFmtId="186" fontId="17" fillId="0" borderId="17" xfId="22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Fill="1" applyBorder="1" applyAlignment="1">
      <alignment horizontal="center" vertical="center"/>
    </xf>
    <xf numFmtId="186" fontId="1" fillId="0" borderId="11" xfId="22" applyNumberFormat="1" applyFont="1" applyFill="1" applyBorder="1" applyAlignment="1" applyProtection="1">
      <alignment horizontal="center"/>
      <protection/>
    </xf>
    <xf numFmtId="186" fontId="2" fillId="0" borderId="17" xfId="22" applyNumberFormat="1" applyFont="1" applyFill="1" applyBorder="1" applyAlignment="1">
      <alignment horizontal="center" vertical="center"/>
    </xf>
    <xf numFmtId="186" fontId="1" fillId="0" borderId="0" xfId="22" applyNumberFormat="1" applyFont="1" applyFill="1" applyAlignment="1">
      <alignment horizontal="center"/>
    </xf>
    <xf numFmtId="186" fontId="17" fillId="0" borderId="17" xfId="22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86" fontId="2" fillId="0" borderId="17" xfId="0" applyNumberFormat="1" applyFont="1" applyFill="1" applyBorder="1" applyAlignment="1">
      <alignment horizontal="center" vertical="center"/>
    </xf>
    <xf numFmtId="186" fontId="2" fillId="0" borderId="17" xfId="22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4年全省及省级财政收支执行及2015年预算草案表（20150123，自用稿）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录入表" xfId="53"/>
    <cellStyle name="40% - 强调文字颜色 2" xfId="54"/>
    <cellStyle name="强调文字颜色 3" xfId="55"/>
    <cellStyle name="强调文字颜色 4" xfId="56"/>
    <cellStyle name="20% - 强调文字颜色 4" xfId="57"/>
    <cellStyle name="常规_国有资本经营预算表样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4 3" xfId="67"/>
    <cellStyle name="Normal" xfId="68"/>
    <cellStyle name="常规 26 2 2" xfId="69"/>
    <cellStyle name="常规 2 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CCCCCC"/>
      <rgbColor rgb="00CCFFCC"/>
      <rgbColor rgb="00FF00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rqClear(103,5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tabSelected="1" workbookViewId="0" topLeftCell="A1">
      <pane ySplit="5" topLeftCell="A105" activePane="bottomLeft" state="frozen"/>
      <selection pane="bottomLeft" activeCell="H96" sqref="H96"/>
    </sheetView>
  </sheetViews>
  <sheetFormatPr defaultColWidth="9.00390625" defaultRowHeight="14.25"/>
  <cols>
    <col min="1" max="1" width="42.625" style="0" customWidth="1"/>
    <col min="2" max="2" width="19.25390625" style="135" customWidth="1"/>
    <col min="3" max="5" width="19.25390625" style="136" customWidth="1"/>
  </cols>
  <sheetData>
    <row r="1" spans="1:5" ht="25.5" customHeight="1">
      <c r="A1" s="83" t="s">
        <v>0</v>
      </c>
      <c r="B1" s="137"/>
      <c r="C1" s="138"/>
      <c r="D1" s="138"/>
      <c r="E1" s="138"/>
    </row>
    <row r="2" spans="1:5" ht="29.25" customHeight="1">
      <c r="A2" s="85" t="s">
        <v>1</v>
      </c>
      <c r="B2" s="139"/>
      <c r="C2" s="140"/>
      <c r="D2" s="140"/>
      <c r="E2" s="140"/>
    </row>
    <row r="3" spans="1:5" ht="21" customHeight="1">
      <c r="A3" s="141" t="s">
        <v>2</v>
      </c>
      <c r="B3" s="142"/>
      <c r="C3" s="143"/>
      <c r="D3" s="143"/>
      <c r="E3" s="143" t="s">
        <v>3</v>
      </c>
    </row>
    <row r="4" spans="1:5" ht="31.5" customHeight="1">
      <c r="A4" s="73" t="s">
        <v>4</v>
      </c>
      <c r="B4" s="144"/>
      <c r="C4" s="145"/>
      <c r="D4" s="145"/>
      <c r="E4" s="145"/>
    </row>
    <row r="5" spans="1:5" ht="24" customHeight="1">
      <c r="A5" s="73" t="s">
        <v>5</v>
      </c>
      <c r="B5" s="146" t="s">
        <v>6</v>
      </c>
      <c r="C5" s="145" t="s">
        <v>7</v>
      </c>
      <c r="D5" s="145" t="s">
        <v>8</v>
      </c>
      <c r="E5" s="145" t="s">
        <v>9</v>
      </c>
    </row>
    <row r="6" spans="1:5" s="133" customFormat="1" ht="16.5" customHeight="1">
      <c r="A6" s="147" t="s">
        <v>10</v>
      </c>
      <c r="B6" s="148">
        <f>SUM(B7:B22)</f>
        <v>2177</v>
      </c>
      <c r="C6" s="149">
        <f>SUM(C7:C22)</f>
        <v>5119</v>
      </c>
      <c r="D6" s="149">
        <f>SUM(D7:D22)</f>
        <v>4436</v>
      </c>
      <c r="E6" s="149">
        <f>SUM(E7:E22)</f>
        <v>2130</v>
      </c>
    </row>
    <row r="7" spans="1:5" s="133" customFormat="1" ht="16.5" customHeight="1">
      <c r="A7" s="150" t="s">
        <v>11</v>
      </c>
      <c r="B7" s="151">
        <v>803</v>
      </c>
      <c r="C7" s="152">
        <v>3000</v>
      </c>
      <c r="D7" s="153">
        <v>2195</v>
      </c>
      <c r="E7" s="153">
        <v>807</v>
      </c>
    </row>
    <row r="8" spans="1:5" s="133" customFormat="1" ht="16.5" customHeight="1">
      <c r="A8" s="150" t="s">
        <v>12</v>
      </c>
      <c r="B8" s="151">
        <v>387</v>
      </c>
      <c r="C8" s="152">
        <v>600</v>
      </c>
      <c r="D8" s="153">
        <v>622</v>
      </c>
      <c r="E8" s="153">
        <v>810</v>
      </c>
    </row>
    <row r="9" spans="1:5" s="133" customFormat="1" ht="16.5" customHeight="1">
      <c r="A9" s="150" t="s">
        <v>13</v>
      </c>
      <c r="B9" s="151"/>
      <c r="C9" s="152"/>
      <c r="D9" s="153"/>
      <c r="E9" s="153"/>
    </row>
    <row r="10" spans="1:5" s="133" customFormat="1" ht="16.5" customHeight="1">
      <c r="A10" s="150" t="s">
        <v>14</v>
      </c>
      <c r="B10" s="151">
        <v>115</v>
      </c>
      <c r="C10" s="152">
        <v>338</v>
      </c>
      <c r="D10" s="153">
        <v>338</v>
      </c>
      <c r="E10" s="153">
        <v>60</v>
      </c>
    </row>
    <row r="11" spans="1:5" s="133" customFormat="1" ht="16.5" customHeight="1">
      <c r="A11" s="150" t="s">
        <v>15</v>
      </c>
      <c r="B11" s="151">
        <v>23</v>
      </c>
      <c r="C11" s="152">
        <v>55</v>
      </c>
      <c r="D11" s="153">
        <v>55</v>
      </c>
      <c r="E11" s="153">
        <v>29</v>
      </c>
    </row>
    <row r="12" spans="1:5" s="133" customFormat="1" ht="16.5" customHeight="1">
      <c r="A12" s="150" t="s">
        <v>16</v>
      </c>
      <c r="B12" s="151">
        <v>123</v>
      </c>
      <c r="C12" s="152">
        <v>150</v>
      </c>
      <c r="D12" s="153">
        <v>150</v>
      </c>
      <c r="E12" s="153">
        <v>53</v>
      </c>
    </row>
    <row r="13" spans="1:5" s="133" customFormat="1" ht="16.5" customHeight="1">
      <c r="A13" s="150" t="s">
        <v>17</v>
      </c>
      <c r="B13" s="151">
        <v>112</v>
      </c>
      <c r="C13" s="152">
        <v>114</v>
      </c>
      <c r="D13" s="153">
        <v>144</v>
      </c>
      <c r="E13" s="153">
        <v>78</v>
      </c>
    </row>
    <row r="14" spans="1:5" s="133" customFormat="1" ht="16.5" customHeight="1">
      <c r="A14" s="150" t="s">
        <v>18</v>
      </c>
      <c r="B14" s="151">
        <v>22</v>
      </c>
      <c r="C14" s="152">
        <v>28</v>
      </c>
      <c r="D14" s="153">
        <v>48</v>
      </c>
      <c r="E14" s="153">
        <v>8</v>
      </c>
    </row>
    <row r="15" spans="1:5" s="133" customFormat="1" ht="16.5" customHeight="1">
      <c r="A15" s="150" t="s">
        <v>19</v>
      </c>
      <c r="B15" s="151">
        <v>22</v>
      </c>
      <c r="C15" s="152">
        <v>35</v>
      </c>
      <c r="D15" s="153">
        <v>55</v>
      </c>
      <c r="E15" s="153">
        <v>15</v>
      </c>
    </row>
    <row r="16" spans="1:5" s="133" customFormat="1" ht="16.5" customHeight="1">
      <c r="A16" s="150" t="s">
        <v>20</v>
      </c>
      <c r="B16" s="151">
        <v>159</v>
      </c>
      <c r="C16" s="152">
        <v>248</v>
      </c>
      <c r="D16" s="153">
        <v>258</v>
      </c>
      <c r="E16" s="153">
        <v>38</v>
      </c>
    </row>
    <row r="17" spans="1:5" s="133" customFormat="1" ht="16.5" customHeight="1">
      <c r="A17" s="150" t="s">
        <v>21</v>
      </c>
      <c r="B17" s="151">
        <v>125</v>
      </c>
      <c r="C17" s="152">
        <v>162</v>
      </c>
      <c r="D17" s="153">
        <v>162</v>
      </c>
      <c r="E17" s="153">
        <v>93</v>
      </c>
    </row>
    <row r="18" spans="1:5" s="133" customFormat="1" ht="16.5" customHeight="1">
      <c r="A18" s="150" t="s">
        <v>22</v>
      </c>
      <c r="B18" s="151"/>
      <c r="C18" s="152">
        <v>360</v>
      </c>
      <c r="D18" s="153"/>
      <c r="E18" s="153">
        <v>135</v>
      </c>
    </row>
    <row r="19" spans="1:5" s="133" customFormat="1" ht="16.5" customHeight="1">
      <c r="A19" s="150" t="s">
        <v>23</v>
      </c>
      <c r="B19" s="151">
        <v>276</v>
      </c>
      <c r="C19" s="152"/>
      <c r="D19" s="153">
        <v>370</v>
      </c>
      <c r="E19" s="153"/>
    </row>
    <row r="20" spans="1:5" s="133" customFormat="1" ht="16.5" customHeight="1">
      <c r="A20" s="150" t="s">
        <v>24</v>
      </c>
      <c r="B20" s="151"/>
      <c r="C20" s="154"/>
      <c r="D20" s="153"/>
      <c r="E20" s="153"/>
    </row>
    <row r="21" spans="1:5" s="133" customFormat="1" ht="16.5" customHeight="1">
      <c r="A21" s="150" t="s">
        <v>25</v>
      </c>
      <c r="B21" s="151">
        <v>10</v>
      </c>
      <c r="C21" s="152">
        <v>29</v>
      </c>
      <c r="D21" s="153">
        <v>39</v>
      </c>
      <c r="E21" s="153">
        <v>4</v>
      </c>
    </row>
    <row r="22" spans="1:5" s="133" customFormat="1" ht="16.5" customHeight="1">
      <c r="A22" s="150" t="s">
        <v>26</v>
      </c>
      <c r="B22" s="151"/>
      <c r="C22" s="155"/>
      <c r="D22" s="153"/>
      <c r="E22" s="153"/>
    </row>
    <row r="23" spans="1:5" s="133" customFormat="1" ht="16.5" customHeight="1">
      <c r="A23" s="147" t="s">
        <v>27</v>
      </c>
      <c r="B23" s="148">
        <f>SUM(B24:B31)</f>
        <v>3829</v>
      </c>
      <c r="C23" s="149">
        <f>SUM(C24:C31)</f>
        <v>1706</v>
      </c>
      <c r="D23" s="149">
        <f>SUM(D24:D31)</f>
        <v>2389</v>
      </c>
      <c r="E23" s="149">
        <f>SUM(E24:E31)</f>
        <v>2048</v>
      </c>
    </row>
    <row r="24" spans="1:5" s="133" customFormat="1" ht="16.5" customHeight="1">
      <c r="A24" s="150" t="s">
        <v>28</v>
      </c>
      <c r="B24" s="151">
        <v>1469</v>
      </c>
      <c r="C24" s="152">
        <v>1000</v>
      </c>
      <c r="D24" s="153">
        <v>1000</v>
      </c>
      <c r="E24" s="153">
        <v>84</v>
      </c>
    </row>
    <row r="25" spans="1:5" s="133" customFormat="1" ht="16.5" customHeight="1">
      <c r="A25" s="150" t="s">
        <v>29</v>
      </c>
      <c r="B25" s="151">
        <v>108</v>
      </c>
      <c r="C25" s="152">
        <v>77</v>
      </c>
      <c r="D25" s="153">
        <v>146</v>
      </c>
      <c r="E25" s="153">
        <v>7</v>
      </c>
    </row>
    <row r="26" spans="1:5" s="133" customFormat="1" ht="16.5" customHeight="1">
      <c r="A26" s="150" t="s">
        <v>30</v>
      </c>
      <c r="B26" s="151">
        <v>768</v>
      </c>
      <c r="C26" s="152">
        <v>400</v>
      </c>
      <c r="D26" s="153">
        <v>1043</v>
      </c>
      <c r="E26" s="153">
        <v>1322</v>
      </c>
    </row>
    <row r="27" spans="1:5" s="133" customFormat="1" ht="16.5" customHeight="1">
      <c r="A27" s="150" t="s">
        <v>31</v>
      </c>
      <c r="B27" s="151"/>
      <c r="C27" s="152">
        <v>29</v>
      </c>
      <c r="D27" s="153"/>
      <c r="E27" s="153"/>
    </row>
    <row r="28" spans="1:5" s="133" customFormat="1" ht="16.5" customHeight="1">
      <c r="A28" s="150" t="s">
        <v>32</v>
      </c>
      <c r="B28" s="151">
        <v>1110</v>
      </c>
      <c r="C28" s="152">
        <v>200</v>
      </c>
      <c r="D28" s="153">
        <v>200</v>
      </c>
      <c r="E28" s="153">
        <v>629</v>
      </c>
    </row>
    <row r="29" spans="1:5" s="133" customFormat="1" ht="16.5" customHeight="1">
      <c r="A29" s="150" t="s">
        <v>33</v>
      </c>
      <c r="B29" s="151">
        <v>9</v>
      </c>
      <c r="C29" s="152"/>
      <c r="D29" s="153"/>
      <c r="E29" s="153"/>
    </row>
    <row r="30" spans="1:5" s="133" customFormat="1" ht="16.5" customHeight="1">
      <c r="A30" s="150" t="s">
        <v>34</v>
      </c>
      <c r="B30" s="151">
        <v>365</v>
      </c>
      <c r="C30" s="152"/>
      <c r="D30" s="153"/>
      <c r="E30" s="153">
        <v>6</v>
      </c>
    </row>
    <row r="31" spans="1:5" s="133" customFormat="1" ht="16.5" customHeight="1">
      <c r="A31" s="150" t="s">
        <v>35</v>
      </c>
      <c r="B31" s="151"/>
      <c r="C31" s="155"/>
      <c r="D31" s="153"/>
      <c r="E31" s="153"/>
    </row>
    <row r="32" spans="1:5" s="134" customFormat="1" ht="16.5" customHeight="1">
      <c r="A32" s="156" t="s">
        <v>36</v>
      </c>
      <c r="B32" s="148">
        <f>B23+B6</f>
        <v>6006</v>
      </c>
      <c r="C32" s="149">
        <f>C23+C6</f>
        <v>6825</v>
      </c>
      <c r="D32" s="149">
        <f>D23+D6</f>
        <v>6825</v>
      </c>
      <c r="E32" s="149">
        <f>E23+E6</f>
        <v>4178</v>
      </c>
    </row>
    <row r="33" spans="1:5" s="133" customFormat="1" ht="16.5" customHeight="1">
      <c r="A33" s="147" t="s">
        <v>37</v>
      </c>
      <c r="B33" s="148">
        <f>B34+B106+B107+B113+B114+B115</f>
        <v>176931</v>
      </c>
      <c r="C33" s="148">
        <f>C34+C106+C107+C113+C114+C115</f>
        <v>65243.55</v>
      </c>
      <c r="D33" s="148">
        <f>D34+D106+D107+D113+D114+D115</f>
        <v>120781.55</v>
      </c>
      <c r="E33" s="148">
        <f>E34+E106+E107+E113+E114+E115</f>
        <v>119781.55</v>
      </c>
    </row>
    <row r="34" spans="1:5" s="133" customFormat="1" ht="16.5" customHeight="1">
      <c r="A34" s="150" t="s">
        <v>38</v>
      </c>
      <c r="B34" s="157">
        <f>B35+B42+B81</f>
        <v>161204</v>
      </c>
      <c r="C34" s="157">
        <f>C35+C42+C81</f>
        <v>64243.55</v>
      </c>
      <c r="D34" s="157">
        <f>D35+D42+D81</f>
        <v>107653.55</v>
      </c>
      <c r="E34" s="157">
        <f>E35+E42+E81</f>
        <v>107653.55</v>
      </c>
    </row>
    <row r="35" spans="1:5" s="133" customFormat="1" ht="16.5" customHeight="1">
      <c r="A35" s="150" t="s">
        <v>39</v>
      </c>
      <c r="B35" s="157">
        <f>SUM(B36:B41)</f>
        <v>940</v>
      </c>
      <c r="C35" s="158">
        <f>SUM(C36:C41)</f>
        <v>940</v>
      </c>
      <c r="D35" s="158">
        <f>SUM(D36:D41)</f>
        <v>940</v>
      </c>
      <c r="E35" s="158">
        <f>SUM(E36:E41)</f>
        <v>940</v>
      </c>
    </row>
    <row r="36" spans="1:5" s="133" customFormat="1" ht="16.5" customHeight="1">
      <c r="A36" s="159" t="s">
        <v>40</v>
      </c>
      <c r="B36" s="151">
        <v>-1</v>
      </c>
      <c r="C36" s="153">
        <v>-1</v>
      </c>
      <c r="D36" s="153">
        <v>-1</v>
      </c>
      <c r="E36" s="153">
        <v>-1</v>
      </c>
    </row>
    <row r="37" spans="1:5" s="133" customFormat="1" ht="16.5" customHeight="1">
      <c r="A37" s="159" t="s">
        <v>41</v>
      </c>
      <c r="B37" s="151">
        <v>162</v>
      </c>
      <c r="C37" s="153">
        <v>162</v>
      </c>
      <c r="D37" s="153">
        <v>162</v>
      </c>
      <c r="E37" s="153">
        <v>162</v>
      </c>
    </row>
    <row r="38" spans="1:5" s="133" customFormat="1" ht="16.5" customHeight="1">
      <c r="A38" s="159" t="s">
        <v>42</v>
      </c>
      <c r="B38" s="151">
        <v>133</v>
      </c>
      <c r="C38" s="153">
        <v>141</v>
      </c>
      <c r="D38" s="153">
        <v>141</v>
      </c>
      <c r="E38" s="153">
        <v>141</v>
      </c>
    </row>
    <row r="39" spans="1:5" s="133" customFormat="1" ht="16.5" customHeight="1">
      <c r="A39" s="159" t="s">
        <v>43</v>
      </c>
      <c r="B39" s="151">
        <v>8</v>
      </c>
      <c r="C39" s="153"/>
      <c r="D39" s="153"/>
      <c r="E39" s="153"/>
    </row>
    <row r="40" spans="1:5" s="133" customFormat="1" ht="16.5" customHeight="1">
      <c r="A40" s="159" t="s">
        <v>44</v>
      </c>
      <c r="B40" s="151">
        <v>638</v>
      </c>
      <c r="C40" s="153">
        <v>638</v>
      </c>
      <c r="D40" s="153">
        <v>638</v>
      </c>
      <c r="E40" s="153">
        <v>638</v>
      </c>
    </row>
    <row r="41" spans="1:5" s="133" customFormat="1" ht="16.5" customHeight="1">
      <c r="A41" s="159" t="s">
        <v>45</v>
      </c>
      <c r="B41" s="151"/>
      <c r="C41" s="153"/>
      <c r="D41" s="153"/>
      <c r="E41" s="153"/>
    </row>
    <row r="42" spans="1:5" s="133" customFormat="1" ht="16.5" customHeight="1">
      <c r="A42" s="159" t="s">
        <v>46</v>
      </c>
      <c r="B42" s="157">
        <f>SUM(B43:B80)</f>
        <v>125959</v>
      </c>
      <c r="C42" s="158">
        <f>SUM(C43:C81)</f>
        <v>63303.55</v>
      </c>
      <c r="D42" s="158">
        <f>SUM(D43:D80)</f>
        <v>103056.55</v>
      </c>
      <c r="E42" s="158">
        <f>SUM(E43:E80)</f>
        <v>103056.55</v>
      </c>
    </row>
    <row r="43" spans="1:5" s="133" customFormat="1" ht="16.5" customHeight="1">
      <c r="A43" s="159" t="s">
        <v>47</v>
      </c>
      <c r="B43" s="151">
        <v>91</v>
      </c>
      <c r="C43" s="158">
        <v>95.55</v>
      </c>
      <c r="D43" s="153">
        <v>95.55</v>
      </c>
      <c r="E43" s="153">
        <v>95.55</v>
      </c>
    </row>
    <row r="44" spans="1:5" s="133" customFormat="1" ht="16.5" customHeight="1">
      <c r="A44" s="159" t="s">
        <v>48</v>
      </c>
      <c r="B44" s="151">
        <v>38293</v>
      </c>
      <c r="C44" s="158">
        <v>37712</v>
      </c>
      <c r="D44" s="153">
        <v>37712</v>
      </c>
      <c r="E44" s="153">
        <v>37712</v>
      </c>
    </row>
    <row r="45" spans="1:5" s="133" customFormat="1" ht="16.5" customHeight="1">
      <c r="A45" s="159" t="s">
        <v>49</v>
      </c>
      <c r="B45" s="151">
        <v>9052</v>
      </c>
      <c r="C45" s="158">
        <v>7795</v>
      </c>
      <c r="D45" s="153">
        <v>7795</v>
      </c>
      <c r="E45" s="153">
        <v>7795</v>
      </c>
    </row>
    <row r="46" spans="1:5" s="133" customFormat="1" ht="16.5" customHeight="1">
      <c r="A46" s="159" t="s">
        <v>50</v>
      </c>
      <c r="B46" s="151">
        <v>4749</v>
      </c>
      <c r="C46" s="158">
        <v>2938</v>
      </c>
      <c r="D46" s="153">
        <v>2938</v>
      </c>
      <c r="E46" s="153">
        <v>2938</v>
      </c>
    </row>
    <row r="47" spans="1:5" s="133" customFormat="1" ht="16.5" customHeight="1">
      <c r="A47" s="159" t="s">
        <v>51</v>
      </c>
      <c r="B47" s="151"/>
      <c r="C47" s="153"/>
      <c r="D47" s="153"/>
      <c r="E47" s="153"/>
    </row>
    <row r="48" spans="1:5" s="133" customFormat="1" ht="16.5" customHeight="1">
      <c r="A48" s="159" t="s">
        <v>52</v>
      </c>
      <c r="B48" s="151"/>
      <c r="C48" s="153"/>
      <c r="D48" s="153"/>
      <c r="E48" s="153"/>
    </row>
    <row r="49" spans="1:5" s="133" customFormat="1" ht="16.5" customHeight="1">
      <c r="A49" s="159" t="s">
        <v>53</v>
      </c>
      <c r="B49" s="151">
        <v>313</v>
      </c>
      <c r="C49" s="153"/>
      <c r="D49" s="153">
        <v>300</v>
      </c>
      <c r="E49" s="153">
        <v>300</v>
      </c>
    </row>
    <row r="50" spans="1:5" s="133" customFormat="1" ht="16.5" customHeight="1">
      <c r="A50" s="159" t="s">
        <v>54</v>
      </c>
      <c r="B50" s="151">
        <v>7872</v>
      </c>
      <c r="C50" s="153"/>
      <c r="D50" s="153">
        <v>7129</v>
      </c>
      <c r="E50" s="153">
        <v>7129</v>
      </c>
    </row>
    <row r="51" spans="1:5" s="133" customFormat="1" ht="16.5" customHeight="1">
      <c r="A51" s="159" t="s">
        <v>55</v>
      </c>
      <c r="B51" s="151">
        <v>11775</v>
      </c>
      <c r="C51" s="158">
        <v>10373</v>
      </c>
      <c r="D51" s="153">
        <v>10230</v>
      </c>
      <c r="E51" s="153">
        <v>10230</v>
      </c>
    </row>
    <row r="52" spans="1:5" s="133" customFormat="1" ht="16.5" customHeight="1">
      <c r="A52" s="159" t="s">
        <v>56</v>
      </c>
      <c r="B52" s="151">
        <v>1500</v>
      </c>
      <c r="C52" s="153"/>
      <c r="D52" s="153">
        <v>1350</v>
      </c>
      <c r="E52" s="153">
        <v>1350</v>
      </c>
    </row>
    <row r="53" spans="1:5" s="133" customFormat="1" ht="16.5" customHeight="1">
      <c r="A53" s="159" t="s">
        <v>57</v>
      </c>
      <c r="B53" s="151">
        <v>4247</v>
      </c>
      <c r="C53" s="158">
        <v>4247</v>
      </c>
      <c r="D53" s="153">
        <v>4247</v>
      </c>
      <c r="E53" s="153">
        <v>4247</v>
      </c>
    </row>
    <row r="54" spans="1:5" s="133" customFormat="1" ht="16.5" customHeight="1">
      <c r="A54" s="159" t="s">
        <v>58</v>
      </c>
      <c r="B54" s="151"/>
      <c r="C54" s="153"/>
      <c r="D54" s="153"/>
      <c r="E54" s="153"/>
    </row>
    <row r="55" spans="1:5" s="133" customFormat="1" ht="16.5" customHeight="1">
      <c r="A55" s="159" t="s">
        <v>59</v>
      </c>
      <c r="B55" s="151">
        <v>15683</v>
      </c>
      <c r="C55" s="153"/>
      <c r="D55" s="153">
        <v>14446</v>
      </c>
      <c r="E55" s="153">
        <v>14446</v>
      </c>
    </row>
    <row r="56" spans="1:5" s="133" customFormat="1" ht="16.5" customHeight="1">
      <c r="A56" s="159" t="s">
        <v>60</v>
      </c>
      <c r="B56" s="151">
        <v>393</v>
      </c>
      <c r="C56" s="153"/>
      <c r="D56" s="153">
        <v>105</v>
      </c>
      <c r="E56" s="153">
        <v>105</v>
      </c>
    </row>
    <row r="57" spans="1:5" s="133" customFormat="1" ht="16.5" customHeight="1">
      <c r="A57" s="159" t="s">
        <v>61</v>
      </c>
      <c r="B57" s="151"/>
      <c r="C57" s="153"/>
      <c r="D57" s="153"/>
      <c r="E57" s="153"/>
    </row>
    <row r="58" spans="1:5" s="133" customFormat="1" ht="16.5" customHeight="1">
      <c r="A58" s="159" t="s">
        <v>62</v>
      </c>
      <c r="B58" s="151"/>
      <c r="C58" s="153"/>
      <c r="D58" s="153"/>
      <c r="E58" s="153"/>
    </row>
    <row r="59" spans="1:5" s="133" customFormat="1" ht="16.5" customHeight="1">
      <c r="A59" s="159" t="s">
        <v>63</v>
      </c>
      <c r="B59" s="151">
        <v>1427</v>
      </c>
      <c r="C59" s="153"/>
      <c r="D59" s="153">
        <v>796</v>
      </c>
      <c r="E59" s="153">
        <v>796</v>
      </c>
    </row>
    <row r="60" spans="1:5" s="133" customFormat="1" ht="16.5" customHeight="1">
      <c r="A60" s="159" t="s">
        <v>64</v>
      </c>
      <c r="B60" s="151">
        <v>6928</v>
      </c>
      <c r="C60" s="153"/>
      <c r="D60" s="153">
        <v>3702</v>
      </c>
      <c r="E60" s="153">
        <v>3702</v>
      </c>
    </row>
    <row r="61" spans="1:5" s="133" customFormat="1" ht="16.5" customHeight="1">
      <c r="A61" s="159" t="s">
        <v>65</v>
      </c>
      <c r="B61" s="151">
        <v>41</v>
      </c>
      <c r="C61" s="153"/>
      <c r="D61" s="153"/>
      <c r="E61" s="153"/>
    </row>
    <row r="62" spans="1:5" s="133" customFormat="1" ht="16.5" customHeight="1">
      <c r="A62" s="159" t="s">
        <v>66</v>
      </c>
      <c r="B62" s="151">
        <v>415</v>
      </c>
      <c r="C62" s="153"/>
      <c r="D62" s="153">
        <v>136</v>
      </c>
      <c r="E62" s="153">
        <v>136</v>
      </c>
    </row>
    <row r="63" spans="1:5" s="133" customFormat="1" ht="16.5" customHeight="1">
      <c r="A63" s="159" t="s">
        <v>67</v>
      </c>
      <c r="B63" s="151">
        <v>3453</v>
      </c>
      <c r="C63" s="153"/>
      <c r="D63" s="153">
        <v>2751</v>
      </c>
      <c r="E63" s="153">
        <v>2751</v>
      </c>
    </row>
    <row r="64" spans="1:5" s="133" customFormat="1" ht="16.5" customHeight="1">
      <c r="A64" s="159" t="s">
        <v>68</v>
      </c>
      <c r="B64" s="151">
        <v>1507</v>
      </c>
      <c r="C64" s="153"/>
      <c r="D64" s="153">
        <v>1745</v>
      </c>
      <c r="E64" s="153">
        <v>1745</v>
      </c>
    </row>
    <row r="65" spans="1:5" s="133" customFormat="1" ht="16.5" customHeight="1">
      <c r="A65" s="159" t="s">
        <v>69</v>
      </c>
      <c r="B65" s="151">
        <v>1684</v>
      </c>
      <c r="C65" s="153"/>
      <c r="D65" s="153">
        <v>699</v>
      </c>
      <c r="E65" s="153">
        <v>699</v>
      </c>
    </row>
    <row r="66" spans="1:5" s="133" customFormat="1" ht="16.5" customHeight="1">
      <c r="A66" s="159" t="s">
        <v>70</v>
      </c>
      <c r="B66" s="151"/>
      <c r="C66" s="153"/>
      <c r="D66" s="153"/>
      <c r="E66" s="153"/>
    </row>
    <row r="67" spans="1:5" s="133" customFormat="1" ht="16.5" customHeight="1">
      <c r="A67" s="159" t="s">
        <v>71</v>
      </c>
      <c r="B67" s="151">
        <v>9063</v>
      </c>
      <c r="C67" s="153"/>
      <c r="D67" s="153">
        <v>5613</v>
      </c>
      <c r="E67" s="153">
        <v>5613</v>
      </c>
    </row>
    <row r="68" spans="1:5" s="133" customFormat="1" ht="16.5" customHeight="1">
      <c r="A68" s="159" t="s">
        <v>72</v>
      </c>
      <c r="B68" s="151">
        <v>1591</v>
      </c>
      <c r="C68" s="153"/>
      <c r="D68" s="153">
        <v>269</v>
      </c>
      <c r="E68" s="153">
        <v>269</v>
      </c>
    </row>
    <row r="69" spans="1:5" s="133" customFormat="1" ht="16.5" customHeight="1">
      <c r="A69" s="159" t="s">
        <v>73</v>
      </c>
      <c r="B69" s="151"/>
      <c r="C69" s="153"/>
      <c r="D69" s="153"/>
      <c r="E69" s="153"/>
    </row>
    <row r="70" spans="1:5" s="133" customFormat="1" ht="16.5" customHeight="1">
      <c r="A70" s="159" t="s">
        <v>74</v>
      </c>
      <c r="B70" s="151"/>
      <c r="C70" s="153"/>
      <c r="D70" s="153"/>
      <c r="E70" s="153"/>
    </row>
    <row r="71" spans="1:5" s="133" customFormat="1" ht="16.5" customHeight="1">
      <c r="A71" s="159" t="s">
        <v>75</v>
      </c>
      <c r="B71" s="151"/>
      <c r="C71" s="153"/>
      <c r="D71" s="153"/>
      <c r="E71" s="153"/>
    </row>
    <row r="72" spans="1:5" s="133" customFormat="1" ht="16.5" customHeight="1">
      <c r="A72" s="159" t="s">
        <v>76</v>
      </c>
      <c r="B72" s="151">
        <v>156</v>
      </c>
      <c r="C72" s="153"/>
      <c r="D72" s="153"/>
      <c r="E72" s="153"/>
    </row>
    <row r="73" spans="1:5" s="133" customFormat="1" ht="16.5" customHeight="1">
      <c r="A73" s="159" t="s">
        <v>77</v>
      </c>
      <c r="B73" s="151"/>
      <c r="C73" s="153"/>
      <c r="D73" s="153"/>
      <c r="E73" s="153"/>
    </row>
    <row r="74" spans="1:5" s="133" customFormat="1" ht="16.5" customHeight="1">
      <c r="A74" s="159" t="s">
        <v>78</v>
      </c>
      <c r="B74" s="151"/>
      <c r="C74" s="153"/>
      <c r="D74" s="153"/>
      <c r="E74" s="153"/>
    </row>
    <row r="75" spans="1:5" s="133" customFormat="1" ht="16.5" customHeight="1">
      <c r="A75" s="159" t="s">
        <v>79</v>
      </c>
      <c r="B75" s="151"/>
      <c r="C75" s="153"/>
      <c r="D75" s="153">
        <v>5</v>
      </c>
      <c r="E75" s="153">
        <v>5</v>
      </c>
    </row>
    <row r="76" spans="1:5" s="133" customFormat="1" ht="16.5" customHeight="1">
      <c r="A76" s="159" t="s">
        <v>80</v>
      </c>
      <c r="B76" s="151"/>
      <c r="C76" s="153"/>
      <c r="D76" s="153"/>
      <c r="E76" s="153"/>
    </row>
    <row r="77" spans="1:5" s="133" customFormat="1" ht="16.5" customHeight="1">
      <c r="A77" s="159" t="s">
        <v>81</v>
      </c>
      <c r="B77" s="151">
        <v>231</v>
      </c>
      <c r="C77" s="153"/>
      <c r="D77" s="153">
        <v>130</v>
      </c>
      <c r="E77" s="153">
        <v>130</v>
      </c>
    </row>
    <row r="78" spans="1:5" s="133" customFormat="1" ht="16.5" customHeight="1">
      <c r="A78" s="159" t="s">
        <v>82</v>
      </c>
      <c r="B78" s="151">
        <v>128</v>
      </c>
      <c r="C78" s="153">
        <v>143</v>
      </c>
      <c r="D78" s="153">
        <v>13</v>
      </c>
      <c r="E78" s="153">
        <v>13</v>
      </c>
    </row>
    <row r="79" spans="1:5" s="133" customFormat="1" ht="16.5" customHeight="1">
      <c r="A79" s="159" t="s">
        <v>83</v>
      </c>
      <c r="B79" s="151">
        <v>3921</v>
      </c>
      <c r="C79" s="153"/>
      <c r="D79" s="153"/>
      <c r="E79" s="153"/>
    </row>
    <row r="80" spans="1:5" s="133" customFormat="1" ht="16.5" customHeight="1">
      <c r="A80" s="159" t="s">
        <v>84</v>
      </c>
      <c r="B80" s="151">
        <v>1446</v>
      </c>
      <c r="C80" s="153"/>
      <c r="D80" s="153">
        <v>850</v>
      </c>
      <c r="E80" s="153">
        <v>850</v>
      </c>
    </row>
    <row r="81" spans="1:5" s="133" customFormat="1" ht="16.5" customHeight="1">
      <c r="A81" s="150" t="s">
        <v>85</v>
      </c>
      <c r="B81" s="157">
        <f>SUM(B82:B102)</f>
        <v>34305</v>
      </c>
      <c r="C81" s="158">
        <f>SUM(C82:C102)</f>
        <v>0</v>
      </c>
      <c r="D81" s="158">
        <f>SUM(D82:D102)</f>
        <v>3657</v>
      </c>
      <c r="E81" s="158">
        <f>SUM(E82:E102)</f>
        <v>3657</v>
      </c>
    </row>
    <row r="82" spans="1:5" s="133" customFormat="1" ht="16.5" customHeight="1">
      <c r="A82" s="150" t="s">
        <v>86</v>
      </c>
      <c r="B82" s="151">
        <v>108</v>
      </c>
      <c r="C82" s="153"/>
      <c r="D82" s="153"/>
      <c r="E82" s="153"/>
    </row>
    <row r="83" spans="1:5" s="133" customFormat="1" ht="16.5" customHeight="1">
      <c r="A83" s="150" t="s">
        <v>87</v>
      </c>
      <c r="B83" s="151"/>
      <c r="C83" s="153"/>
      <c r="D83" s="153"/>
      <c r="E83" s="153"/>
    </row>
    <row r="84" spans="1:5" s="133" customFormat="1" ht="16.5" customHeight="1">
      <c r="A84" s="150" t="s">
        <v>88</v>
      </c>
      <c r="B84" s="151"/>
      <c r="C84" s="153"/>
      <c r="D84" s="153"/>
      <c r="E84" s="153"/>
    </row>
    <row r="85" spans="1:5" s="133" customFormat="1" ht="16.5" customHeight="1">
      <c r="A85" s="150" t="s">
        <v>89</v>
      </c>
      <c r="B85" s="151">
        <v>50</v>
      </c>
      <c r="C85" s="153"/>
      <c r="D85" s="153"/>
      <c r="E85" s="153"/>
    </row>
    <row r="86" spans="1:5" s="133" customFormat="1" ht="16.5" customHeight="1">
      <c r="A86" s="150" t="s">
        <v>90</v>
      </c>
      <c r="B86" s="151">
        <v>592</v>
      </c>
      <c r="C86" s="153"/>
      <c r="D86" s="153">
        <v>1500</v>
      </c>
      <c r="E86" s="153">
        <v>1500</v>
      </c>
    </row>
    <row r="87" spans="1:5" s="133" customFormat="1" ht="16.5" customHeight="1">
      <c r="A87" s="150" t="s">
        <v>91</v>
      </c>
      <c r="B87" s="151">
        <v>58</v>
      </c>
      <c r="C87" s="153"/>
      <c r="D87" s="153">
        <v>40</v>
      </c>
      <c r="E87" s="153">
        <v>40</v>
      </c>
    </row>
    <row r="88" spans="1:5" s="133" customFormat="1" ht="16.5" customHeight="1">
      <c r="A88" s="150" t="s">
        <v>92</v>
      </c>
      <c r="B88" s="151">
        <v>2027</v>
      </c>
      <c r="C88" s="153"/>
      <c r="D88" s="153"/>
      <c r="E88" s="153"/>
    </row>
    <row r="89" spans="1:5" s="133" customFormat="1" ht="16.5" customHeight="1">
      <c r="A89" s="150" t="s">
        <v>93</v>
      </c>
      <c r="B89" s="151"/>
      <c r="C89" s="153"/>
      <c r="D89" s="153"/>
      <c r="E89" s="153"/>
    </row>
    <row r="90" spans="1:5" s="133" customFormat="1" ht="16.5" customHeight="1">
      <c r="A90" s="150" t="s">
        <v>94</v>
      </c>
      <c r="B90" s="151">
        <v>291</v>
      </c>
      <c r="C90" s="153"/>
      <c r="D90" s="153">
        <v>480</v>
      </c>
      <c r="E90" s="153">
        <v>480</v>
      </c>
    </row>
    <row r="91" spans="1:5" s="133" customFormat="1" ht="16.5" customHeight="1">
      <c r="A91" s="150" t="s">
        <v>95</v>
      </c>
      <c r="B91" s="151">
        <v>3571</v>
      </c>
      <c r="C91" s="153"/>
      <c r="D91" s="153">
        <v>345</v>
      </c>
      <c r="E91" s="153">
        <v>345</v>
      </c>
    </row>
    <row r="92" spans="1:5" s="133" customFormat="1" ht="16.5" customHeight="1">
      <c r="A92" s="150" t="s">
        <v>96</v>
      </c>
      <c r="B92" s="151">
        <v>170</v>
      </c>
      <c r="C92" s="153"/>
      <c r="D92" s="153"/>
      <c r="E92" s="153"/>
    </row>
    <row r="93" spans="1:5" s="133" customFormat="1" ht="16.5" customHeight="1">
      <c r="A93" s="150" t="s">
        <v>97</v>
      </c>
      <c r="B93" s="151">
        <v>2120</v>
      </c>
      <c r="C93" s="153"/>
      <c r="D93" s="153">
        <v>618</v>
      </c>
      <c r="E93" s="153">
        <v>618</v>
      </c>
    </row>
    <row r="94" spans="1:5" s="133" customFormat="1" ht="16.5" customHeight="1">
      <c r="A94" s="150" t="s">
        <v>98</v>
      </c>
      <c r="B94" s="151">
        <v>976</v>
      </c>
      <c r="C94" s="153"/>
      <c r="D94" s="153">
        <v>30</v>
      </c>
      <c r="E94" s="153">
        <v>30</v>
      </c>
    </row>
    <row r="95" spans="1:5" s="133" customFormat="1" ht="16.5" customHeight="1">
      <c r="A95" s="150" t="s">
        <v>99</v>
      </c>
      <c r="B95" s="151">
        <v>338</v>
      </c>
      <c r="C95" s="153"/>
      <c r="D95" s="153">
        <v>50</v>
      </c>
      <c r="E95" s="153">
        <v>50</v>
      </c>
    </row>
    <row r="96" spans="1:5" s="133" customFormat="1" ht="16.5" customHeight="1">
      <c r="A96" s="150" t="s">
        <v>100</v>
      </c>
      <c r="B96" s="151">
        <v>116</v>
      </c>
      <c r="C96" s="153"/>
      <c r="D96" s="153">
        <v>35</v>
      </c>
      <c r="E96" s="153">
        <v>35</v>
      </c>
    </row>
    <row r="97" spans="1:5" s="133" customFormat="1" ht="16.5" customHeight="1">
      <c r="A97" s="150" t="s">
        <v>101</v>
      </c>
      <c r="B97" s="151"/>
      <c r="C97" s="153"/>
      <c r="D97" s="153"/>
      <c r="E97" s="153"/>
    </row>
    <row r="98" spans="1:5" s="133" customFormat="1" ht="16.5" customHeight="1">
      <c r="A98" s="150" t="s">
        <v>102</v>
      </c>
      <c r="B98" s="151">
        <v>25</v>
      </c>
      <c r="C98" s="153"/>
      <c r="D98" s="153">
        <v>50</v>
      </c>
      <c r="E98" s="153">
        <v>50</v>
      </c>
    </row>
    <row r="99" spans="1:5" s="133" customFormat="1" ht="16.5" customHeight="1">
      <c r="A99" s="150" t="s">
        <v>103</v>
      </c>
      <c r="B99" s="151"/>
      <c r="C99" s="153"/>
      <c r="D99" s="153"/>
      <c r="E99" s="153"/>
    </row>
    <row r="100" spans="1:5" s="133" customFormat="1" ht="16.5" customHeight="1">
      <c r="A100" s="150" t="s">
        <v>104</v>
      </c>
      <c r="B100" s="151"/>
      <c r="C100" s="153"/>
      <c r="D100" s="153">
        <v>15</v>
      </c>
      <c r="E100" s="153">
        <v>15</v>
      </c>
    </row>
    <row r="101" spans="1:5" s="133" customFormat="1" ht="16.5" customHeight="1">
      <c r="A101" s="150" t="s">
        <v>105</v>
      </c>
      <c r="B101" s="151">
        <v>2193</v>
      </c>
      <c r="C101" s="153"/>
      <c r="D101" s="153">
        <v>294</v>
      </c>
      <c r="E101" s="153">
        <v>294</v>
      </c>
    </row>
    <row r="102" spans="1:5" s="133" customFormat="1" ht="16.5" customHeight="1">
      <c r="A102" s="150" t="s">
        <v>106</v>
      </c>
      <c r="B102" s="151">
        <v>21670</v>
      </c>
      <c r="C102" s="153"/>
      <c r="D102" s="153">
        <v>200</v>
      </c>
      <c r="E102" s="153">
        <v>200</v>
      </c>
    </row>
    <row r="103" spans="1:5" s="133" customFormat="1" ht="16.5" customHeight="1">
      <c r="A103" s="160"/>
      <c r="B103" s="151"/>
      <c r="C103" s="153"/>
      <c r="D103" s="153"/>
      <c r="E103" s="153"/>
    </row>
    <row r="104" spans="1:5" s="133" customFormat="1" ht="16.5" customHeight="1">
      <c r="A104" s="160"/>
      <c r="B104" s="151"/>
      <c r="C104" s="153"/>
      <c r="D104" s="153"/>
      <c r="E104" s="153"/>
    </row>
    <row r="105" spans="1:5" s="133" customFormat="1" ht="16.5" customHeight="1">
      <c r="A105" s="160"/>
      <c r="B105" s="151"/>
      <c r="C105" s="153"/>
      <c r="D105" s="153"/>
      <c r="E105" s="153"/>
    </row>
    <row r="106" spans="1:5" s="133" customFormat="1" ht="16.5" customHeight="1">
      <c r="A106" s="150" t="s">
        <v>107</v>
      </c>
      <c r="B106" s="151">
        <v>5147</v>
      </c>
      <c r="C106" s="153"/>
      <c r="D106" s="153">
        <v>2970</v>
      </c>
      <c r="E106" s="153">
        <v>2970</v>
      </c>
    </row>
    <row r="107" spans="1:5" s="133" customFormat="1" ht="16.5" customHeight="1">
      <c r="A107" s="150" t="s">
        <v>108</v>
      </c>
      <c r="B107" s="157">
        <f>B108+B110+B111</f>
        <v>2292</v>
      </c>
      <c r="C107" s="158">
        <f>C108+C110+C111</f>
        <v>1000</v>
      </c>
      <c r="D107" s="158">
        <f>D108+D110+D111</f>
        <v>1000</v>
      </c>
      <c r="E107" s="158">
        <f>E108+E110+E111</f>
        <v>0</v>
      </c>
    </row>
    <row r="108" spans="1:5" s="133" customFormat="1" ht="16.5" customHeight="1">
      <c r="A108" s="150" t="s">
        <v>109</v>
      </c>
      <c r="B108" s="151">
        <v>1929</v>
      </c>
      <c r="C108" s="153"/>
      <c r="D108" s="153"/>
      <c r="E108" s="153"/>
    </row>
    <row r="109" spans="1:5" s="133" customFormat="1" ht="16.5" customHeight="1">
      <c r="A109" s="150" t="s">
        <v>110</v>
      </c>
      <c r="B109" s="151"/>
      <c r="C109" s="153"/>
      <c r="D109" s="153"/>
      <c r="E109" s="153"/>
    </row>
    <row r="110" spans="1:5" s="133" customFormat="1" ht="16.5" customHeight="1">
      <c r="A110" s="150" t="s">
        <v>111</v>
      </c>
      <c r="B110" s="151">
        <v>363</v>
      </c>
      <c r="C110" s="153">
        <v>1000</v>
      </c>
      <c r="D110" s="153">
        <v>1000</v>
      </c>
      <c r="E110" s="153"/>
    </row>
    <row r="111" spans="1:5" s="133" customFormat="1" ht="16.5" customHeight="1">
      <c r="A111" s="150" t="s">
        <v>112</v>
      </c>
      <c r="B111" s="151"/>
      <c r="C111" s="153"/>
      <c r="D111" s="153"/>
      <c r="E111" s="153"/>
    </row>
    <row r="112" spans="1:5" s="133" customFormat="1" ht="16.5" customHeight="1">
      <c r="A112" s="150" t="s">
        <v>113</v>
      </c>
      <c r="B112" s="151"/>
      <c r="C112" s="153"/>
      <c r="D112" s="153"/>
      <c r="E112" s="153"/>
    </row>
    <row r="113" spans="1:5" s="133" customFormat="1" ht="16.5" customHeight="1">
      <c r="A113" s="150" t="s">
        <v>114</v>
      </c>
      <c r="B113" s="151">
        <v>620</v>
      </c>
      <c r="C113" s="153"/>
      <c r="D113" s="153">
        <v>2000</v>
      </c>
      <c r="E113" s="153">
        <v>2000</v>
      </c>
    </row>
    <row r="114" spans="1:5" s="133" customFormat="1" ht="16.5" customHeight="1">
      <c r="A114" s="150" t="s">
        <v>115</v>
      </c>
      <c r="B114" s="151">
        <v>4549</v>
      </c>
      <c r="C114" s="153"/>
      <c r="D114" s="153">
        <v>4658</v>
      </c>
      <c r="E114" s="153">
        <v>4658</v>
      </c>
    </row>
    <row r="115" spans="1:5" s="133" customFormat="1" ht="16.5" customHeight="1">
      <c r="A115" s="150" t="s">
        <v>116</v>
      </c>
      <c r="B115" s="151">
        <v>3119</v>
      </c>
      <c r="C115" s="153"/>
      <c r="D115" s="153">
        <v>2500</v>
      </c>
      <c r="E115" s="153">
        <v>2500</v>
      </c>
    </row>
    <row r="116" spans="1:5" s="133" customFormat="1" ht="16.5" customHeight="1">
      <c r="A116" s="160"/>
      <c r="B116" s="151"/>
      <c r="C116" s="153"/>
      <c r="D116" s="153"/>
      <c r="E116" s="153"/>
    </row>
    <row r="117" spans="1:5" s="133" customFormat="1" ht="16.5" customHeight="1">
      <c r="A117" s="160"/>
      <c r="B117" s="151"/>
      <c r="C117" s="153"/>
      <c r="D117" s="153"/>
      <c r="E117" s="153"/>
    </row>
    <row r="118" spans="1:5" s="133" customFormat="1" ht="16.5" customHeight="1">
      <c r="A118" s="160"/>
      <c r="B118" s="151"/>
      <c r="C118" s="153"/>
      <c r="D118" s="153"/>
      <c r="E118" s="153"/>
    </row>
    <row r="119" spans="1:5" s="133" customFormat="1" ht="16.5" customHeight="1">
      <c r="A119" s="160"/>
      <c r="B119" s="151"/>
      <c r="C119" s="153"/>
      <c r="D119" s="153"/>
      <c r="E119" s="153"/>
    </row>
    <row r="120" spans="1:5" s="133" customFormat="1" ht="16.5" customHeight="1">
      <c r="A120" s="160"/>
      <c r="B120" s="151"/>
      <c r="C120" s="153"/>
      <c r="D120" s="153"/>
      <c r="E120" s="153"/>
    </row>
    <row r="121" spans="1:5" s="133" customFormat="1" ht="16.5" customHeight="1">
      <c r="A121" s="147" t="s">
        <v>117</v>
      </c>
      <c r="B121" s="148">
        <f>B32+B33</f>
        <v>182937</v>
      </c>
      <c r="C121" s="148">
        <f>C32+C33</f>
        <v>72068.55</v>
      </c>
      <c r="D121" s="148">
        <f>D32+D33</f>
        <v>127606.55</v>
      </c>
      <c r="E121" s="148">
        <f>E32+E33</f>
        <v>123959.55</v>
      </c>
    </row>
  </sheetData>
  <sheetProtection/>
  <mergeCells count="2">
    <mergeCell ref="A2:E2"/>
    <mergeCell ref="A4:C4"/>
  </mergeCells>
  <printOptions horizontalCentered="1"/>
  <pageMargins left="0.5900000024029589" right="0.46999983900175324" top="0.46999998918668495" bottom="0.4700002895565483" header="0.5" footer="0.5"/>
  <pageSetup fitToHeight="0" fitToWidth="1" horizontalDpi="600" verticalDpi="6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7">
      <selection activeCell="E33" sqref="A1:E33"/>
    </sheetView>
  </sheetViews>
  <sheetFormatPr defaultColWidth="9.00390625" defaultRowHeight="14.25"/>
  <cols>
    <col min="1" max="1" width="41.75390625" style="115" customWidth="1"/>
    <col min="2" max="4" width="14.25390625" style="115" customWidth="1"/>
    <col min="5" max="5" width="16.375" style="118" customWidth="1"/>
    <col min="6" max="16384" width="9.00390625" style="115" customWidth="1"/>
  </cols>
  <sheetData>
    <row r="1" ht="14.25">
      <c r="A1" s="115" t="s">
        <v>118</v>
      </c>
    </row>
    <row r="2" spans="1:5" s="115" customFormat="1" ht="36.75" customHeight="1">
      <c r="A2" s="119" t="s">
        <v>119</v>
      </c>
      <c r="B2" s="119"/>
      <c r="C2" s="119"/>
      <c r="D2" s="119"/>
      <c r="E2" s="119"/>
    </row>
    <row r="3" spans="1:5" s="115" customFormat="1" ht="18" customHeight="1">
      <c r="A3" s="119"/>
      <c r="B3" s="119"/>
      <c r="C3" s="119"/>
      <c r="D3" s="119"/>
      <c r="E3" s="120" t="s">
        <v>3</v>
      </c>
    </row>
    <row r="4" spans="1:5" s="115" customFormat="1" ht="48" customHeight="1">
      <c r="A4" s="121" t="s">
        <v>120</v>
      </c>
      <c r="B4" s="122" t="s">
        <v>7</v>
      </c>
      <c r="C4" s="122" t="s">
        <v>121</v>
      </c>
      <c r="D4" s="122" t="s">
        <v>9</v>
      </c>
      <c r="E4" s="123" t="s">
        <v>122</v>
      </c>
    </row>
    <row r="5" spans="1:5" s="116" customFormat="1" ht="22.5" customHeight="1">
      <c r="A5" s="124" t="s">
        <v>123</v>
      </c>
      <c r="B5" s="125">
        <v>20746</v>
      </c>
      <c r="C5" s="125">
        <v>21684</v>
      </c>
      <c r="D5" s="125">
        <v>9327</v>
      </c>
      <c r="E5" s="126"/>
    </row>
    <row r="6" spans="1:5" s="116" customFormat="1" ht="22.5" customHeight="1">
      <c r="A6" s="124" t="s">
        <v>124</v>
      </c>
      <c r="B6" s="125"/>
      <c r="C6" s="125"/>
      <c r="D6" s="125"/>
      <c r="E6" s="127"/>
    </row>
    <row r="7" spans="1:5" s="116" customFormat="1" ht="22.5" customHeight="1">
      <c r="A7" s="124" t="s">
        <v>125</v>
      </c>
      <c r="B7" s="125"/>
      <c r="C7" s="125">
        <v>67</v>
      </c>
      <c r="D7" s="125">
        <v>3</v>
      </c>
      <c r="E7" s="127"/>
    </row>
    <row r="8" spans="1:5" s="116" customFormat="1" ht="22.5" customHeight="1">
      <c r="A8" s="124" t="s">
        <v>126</v>
      </c>
      <c r="B8" s="125">
        <v>4940</v>
      </c>
      <c r="C8" s="125">
        <v>6476</v>
      </c>
      <c r="D8" s="125">
        <v>3289</v>
      </c>
      <c r="E8" s="127"/>
    </row>
    <row r="9" spans="1:5" s="116" customFormat="1" ht="22.5" customHeight="1">
      <c r="A9" s="124" t="s">
        <v>127</v>
      </c>
      <c r="B9" s="125">
        <v>15528</v>
      </c>
      <c r="C9" s="125">
        <v>24250</v>
      </c>
      <c r="D9" s="125">
        <v>13015</v>
      </c>
      <c r="E9" s="127"/>
    </row>
    <row r="10" spans="1:6" s="117" customFormat="1" ht="22.5" customHeight="1">
      <c r="A10" s="124" t="s">
        <v>128</v>
      </c>
      <c r="B10" s="125">
        <v>72</v>
      </c>
      <c r="C10" s="125">
        <v>111</v>
      </c>
      <c r="D10" s="125">
        <v>40</v>
      </c>
      <c r="E10" s="127"/>
      <c r="F10" s="116"/>
    </row>
    <row r="11" spans="1:5" s="116" customFormat="1" ht="22.5" customHeight="1">
      <c r="A11" s="124" t="s">
        <v>129</v>
      </c>
      <c r="B11" s="125">
        <v>1178</v>
      </c>
      <c r="C11" s="125">
        <v>2389</v>
      </c>
      <c r="D11" s="125">
        <v>720</v>
      </c>
      <c r="E11" s="127"/>
    </row>
    <row r="12" spans="1:5" s="116" customFormat="1" ht="22.5" customHeight="1">
      <c r="A12" s="124" t="s">
        <v>130</v>
      </c>
      <c r="B12" s="125">
        <v>5656</v>
      </c>
      <c r="C12" s="116">
        <v>10421</v>
      </c>
      <c r="D12" s="128">
        <v>5821</v>
      </c>
      <c r="E12" s="127"/>
    </row>
    <row r="13" spans="1:6" s="115" customFormat="1" ht="22.5" customHeight="1">
      <c r="A13" s="124" t="s">
        <v>131</v>
      </c>
      <c r="B13" s="125">
        <v>6904</v>
      </c>
      <c r="C13" s="125">
        <v>9944</v>
      </c>
      <c r="D13" s="125">
        <v>5876</v>
      </c>
      <c r="E13" s="127"/>
      <c r="F13" s="116"/>
    </row>
    <row r="14" spans="1:6" s="115" customFormat="1" ht="22.5" customHeight="1">
      <c r="A14" s="124" t="s">
        <v>132</v>
      </c>
      <c r="B14" s="125">
        <v>52</v>
      </c>
      <c r="C14" s="125">
        <v>1742</v>
      </c>
      <c r="D14" s="125">
        <v>994</v>
      </c>
      <c r="E14" s="127"/>
      <c r="F14" s="116"/>
    </row>
    <row r="15" spans="1:6" s="115" customFormat="1" ht="22.5" customHeight="1">
      <c r="A15" s="124" t="s">
        <v>133</v>
      </c>
      <c r="B15" s="125">
        <v>1373</v>
      </c>
      <c r="C15" s="125">
        <v>5514</v>
      </c>
      <c r="D15" s="125">
        <v>4038</v>
      </c>
      <c r="E15" s="127"/>
      <c r="F15" s="116"/>
    </row>
    <row r="16" spans="1:6" s="115" customFormat="1" ht="22.5" customHeight="1">
      <c r="A16" s="124" t="s">
        <v>134</v>
      </c>
      <c r="B16" s="125">
        <v>6565</v>
      </c>
      <c r="C16" s="125">
        <v>29732</v>
      </c>
      <c r="D16" s="125">
        <v>14802</v>
      </c>
      <c r="E16" s="127"/>
      <c r="F16" s="116"/>
    </row>
    <row r="17" spans="1:6" s="115" customFormat="1" ht="22.5" customHeight="1">
      <c r="A17" s="124" t="s">
        <v>135</v>
      </c>
      <c r="B17" s="125">
        <v>429</v>
      </c>
      <c r="C17" s="125">
        <v>971</v>
      </c>
      <c r="D17" s="125">
        <v>245</v>
      </c>
      <c r="E17" s="127"/>
      <c r="F17" s="116"/>
    </row>
    <row r="18" spans="1:6" s="115" customFormat="1" ht="22.5" customHeight="1">
      <c r="A18" s="129" t="s">
        <v>136</v>
      </c>
      <c r="B18" s="125"/>
      <c r="C18" s="125">
        <v>50</v>
      </c>
      <c r="D18" s="125">
        <v>50</v>
      </c>
      <c r="E18" s="127"/>
      <c r="F18" s="116"/>
    </row>
    <row r="19" spans="1:6" s="115" customFormat="1" ht="22.5" customHeight="1">
      <c r="A19" s="129" t="s">
        <v>137</v>
      </c>
      <c r="B19" s="125"/>
      <c r="C19" s="125">
        <v>8</v>
      </c>
      <c r="D19" s="125">
        <v>4</v>
      </c>
      <c r="E19" s="127"/>
      <c r="F19" s="116"/>
    </row>
    <row r="20" spans="1:6" s="115" customFormat="1" ht="22.5" customHeight="1">
      <c r="A20" s="129" t="s">
        <v>138</v>
      </c>
      <c r="B20" s="125"/>
      <c r="C20" s="125">
        <v>2</v>
      </c>
      <c r="D20" s="125"/>
      <c r="E20" s="127"/>
      <c r="F20" s="116"/>
    </row>
    <row r="21" spans="1:6" s="115" customFormat="1" ht="22.5" customHeight="1">
      <c r="A21" s="129" t="s">
        <v>139</v>
      </c>
      <c r="B21" s="125"/>
      <c r="C21" s="125"/>
      <c r="D21" s="125"/>
      <c r="E21" s="127"/>
      <c r="F21" s="116"/>
    </row>
    <row r="22" spans="1:6" s="115" customFormat="1" ht="22.5" customHeight="1">
      <c r="A22" s="129" t="s">
        <v>140</v>
      </c>
      <c r="B22" s="125">
        <v>371</v>
      </c>
      <c r="C22" s="125">
        <v>714</v>
      </c>
      <c r="D22" s="125">
        <v>491</v>
      </c>
      <c r="E22" s="127"/>
      <c r="F22" s="116"/>
    </row>
    <row r="23" spans="1:6" s="115" customFormat="1" ht="22.5" customHeight="1">
      <c r="A23" s="129" t="s">
        <v>141</v>
      </c>
      <c r="B23" s="125">
        <v>2885</v>
      </c>
      <c r="C23" s="125">
        <v>2965</v>
      </c>
      <c r="D23" s="125">
        <v>1455</v>
      </c>
      <c r="E23" s="127"/>
      <c r="F23" s="116"/>
    </row>
    <row r="24" spans="1:6" s="115" customFormat="1" ht="22.5" customHeight="1">
      <c r="A24" s="129" t="s">
        <v>142</v>
      </c>
      <c r="B24" s="125"/>
      <c r="C24" s="125"/>
      <c r="D24" s="125"/>
      <c r="E24" s="127"/>
      <c r="F24" s="116"/>
    </row>
    <row r="25" spans="1:6" s="115" customFormat="1" ht="22.5" customHeight="1">
      <c r="A25" s="129" t="s">
        <v>143</v>
      </c>
      <c r="B25" s="125">
        <v>930</v>
      </c>
      <c r="C25" s="125">
        <v>961</v>
      </c>
      <c r="D25" s="125">
        <v>477</v>
      </c>
      <c r="E25" s="127"/>
      <c r="F25" s="116"/>
    </row>
    <row r="26" spans="1:6" s="115" customFormat="1" ht="22.5" customHeight="1">
      <c r="A26" s="130" t="s">
        <v>144</v>
      </c>
      <c r="B26" s="125">
        <v>695</v>
      </c>
      <c r="C26" s="125">
        <v>721</v>
      </c>
      <c r="D26" s="125"/>
      <c r="E26" s="127"/>
      <c r="F26" s="116"/>
    </row>
    <row r="27" spans="1:6" s="115" customFormat="1" ht="22.5" customHeight="1">
      <c r="A27" s="131" t="s">
        <v>145</v>
      </c>
      <c r="B27" s="125">
        <v>504</v>
      </c>
      <c r="C27" s="125">
        <v>5602</v>
      </c>
      <c r="D27" s="125">
        <v>5602</v>
      </c>
      <c r="E27" s="127"/>
      <c r="F27" s="116"/>
    </row>
    <row r="28" spans="1:6" s="115" customFormat="1" ht="22.5" customHeight="1">
      <c r="A28" s="131" t="s">
        <v>146</v>
      </c>
      <c r="B28" s="125">
        <v>2491</v>
      </c>
      <c r="C28" s="125">
        <v>2491</v>
      </c>
      <c r="D28" s="125">
        <v>2491</v>
      </c>
      <c r="E28" s="127"/>
      <c r="F28" s="116"/>
    </row>
    <row r="29" spans="1:6" s="115" customFormat="1" ht="22.5" customHeight="1">
      <c r="A29" s="131" t="s">
        <v>147</v>
      </c>
      <c r="B29" s="125">
        <v>750</v>
      </c>
      <c r="C29" s="125">
        <v>792</v>
      </c>
      <c r="D29" s="125">
        <v>337</v>
      </c>
      <c r="E29" s="127"/>
      <c r="F29" s="116"/>
    </row>
    <row r="30" spans="1:6" s="115" customFormat="1" ht="22.5" customHeight="1">
      <c r="A30" s="131" t="s">
        <v>148</v>
      </c>
      <c r="B30" s="125"/>
      <c r="C30" s="125"/>
      <c r="D30" s="125"/>
      <c r="E30" s="127"/>
      <c r="F30" s="116"/>
    </row>
    <row r="31" spans="1:5" s="115" customFormat="1" ht="22.5" customHeight="1">
      <c r="A31" s="131"/>
      <c r="B31" s="125"/>
      <c r="C31" s="125"/>
      <c r="D31" s="125"/>
      <c r="E31" s="127"/>
    </row>
    <row r="32" spans="1:5" s="115" customFormat="1" ht="22.5" customHeight="1">
      <c r="A32" s="121" t="s">
        <v>149</v>
      </c>
      <c r="B32" s="125">
        <f>SUM(B5:B31)</f>
        <v>72069</v>
      </c>
      <c r="C32" s="125">
        <f>SUM(C5:C31)</f>
        <v>127607</v>
      </c>
      <c r="D32" s="125">
        <f>SUM(D5:D31)</f>
        <v>69077</v>
      </c>
      <c r="E32" s="132"/>
    </row>
  </sheetData>
  <sheetProtection/>
  <mergeCells count="1">
    <mergeCell ref="A2:E2"/>
  </mergeCells>
  <printOptions/>
  <pageMargins left="0.75" right="0.75" top="1" bottom="1" header="0.5" footer="0.5"/>
  <pageSetup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pane xSplit="2" ySplit="3" topLeftCell="C4" activePane="bottomRight" state="frozen"/>
      <selection pane="bottomRight" activeCell="H6" sqref="H6"/>
    </sheetView>
  </sheetViews>
  <sheetFormatPr defaultColWidth="9.00390625" defaultRowHeight="14.25"/>
  <cols>
    <col min="1" max="1" width="31.50390625" style="0" customWidth="1"/>
    <col min="2" max="15" width="15.00390625" style="0" customWidth="1"/>
    <col min="16" max="16" width="16.875" style="0" customWidth="1"/>
    <col min="17" max="17" width="15.00390625" style="0" customWidth="1"/>
    <col min="22" max="22" width="9.375" style="0" bestFit="1" customWidth="1"/>
  </cols>
  <sheetData>
    <row r="1" spans="1:17" ht="27" customHeight="1">
      <c r="A1" s="83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02"/>
    </row>
    <row r="2" spans="1:17" ht="27" customHeight="1">
      <c r="A2" s="84"/>
      <c r="B2" s="69"/>
      <c r="C2" s="85" t="s">
        <v>151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35.25" customHeight="1">
      <c r="A3" s="73" t="s">
        <v>5</v>
      </c>
      <c r="B3" s="73" t="s">
        <v>152</v>
      </c>
      <c r="C3" s="74" t="s">
        <v>153</v>
      </c>
      <c r="D3" s="74" t="s">
        <v>154</v>
      </c>
      <c r="E3" s="74" t="s">
        <v>155</v>
      </c>
      <c r="F3" s="74" t="s">
        <v>156</v>
      </c>
      <c r="G3" s="74" t="s">
        <v>157</v>
      </c>
      <c r="H3" s="74" t="s">
        <v>158</v>
      </c>
      <c r="I3" s="74" t="s">
        <v>159</v>
      </c>
      <c r="J3" s="74" t="s">
        <v>160</v>
      </c>
      <c r="K3" s="74" t="s">
        <v>161</v>
      </c>
      <c r="L3" s="74" t="s">
        <v>162</v>
      </c>
      <c r="M3" s="74" t="s">
        <v>163</v>
      </c>
      <c r="N3" s="74" t="s">
        <v>164</v>
      </c>
      <c r="O3" s="74" t="s">
        <v>165</v>
      </c>
      <c r="P3" s="74" t="s">
        <v>166</v>
      </c>
      <c r="Q3" s="108" t="s">
        <v>167</v>
      </c>
    </row>
    <row r="4" spans="1:22" ht="21" customHeight="1">
      <c r="A4" s="86" t="s">
        <v>123</v>
      </c>
      <c r="B4" s="87">
        <f>SUM(C4:Q4)</f>
        <v>21684</v>
      </c>
      <c r="C4" s="78">
        <v>12777</v>
      </c>
      <c r="D4" s="88">
        <v>2313</v>
      </c>
      <c r="E4" s="89"/>
      <c r="F4" s="89"/>
      <c r="G4" s="88">
        <v>5576</v>
      </c>
      <c r="H4" s="78"/>
      <c r="I4" s="94"/>
      <c r="J4" s="94"/>
      <c r="K4" s="94">
        <v>1018</v>
      </c>
      <c r="L4" s="78"/>
      <c r="M4" s="94"/>
      <c r="N4" s="94"/>
      <c r="O4" s="94"/>
      <c r="P4" s="91"/>
      <c r="Q4" s="109"/>
      <c r="R4" s="110"/>
      <c r="S4" s="111"/>
      <c r="T4" s="111"/>
      <c r="U4" s="111"/>
      <c r="V4" s="111"/>
    </row>
    <row r="5" spans="1:22" ht="21" customHeight="1">
      <c r="A5" s="90" t="s">
        <v>124</v>
      </c>
      <c r="B5" s="87">
        <f aca="true" t="shared" si="0" ref="B5:B29">SUM(C5:Q5)</f>
        <v>0</v>
      </c>
      <c r="C5" s="91"/>
      <c r="D5" s="92"/>
      <c r="E5" s="92"/>
      <c r="F5" s="92"/>
      <c r="G5" s="92"/>
      <c r="H5" s="93"/>
      <c r="I5" s="94"/>
      <c r="J5" s="94"/>
      <c r="K5" s="94"/>
      <c r="L5" s="94"/>
      <c r="M5" s="94"/>
      <c r="N5" s="94"/>
      <c r="O5" s="94"/>
      <c r="P5" s="91"/>
      <c r="Q5" s="109"/>
      <c r="R5" s="110"/>
      <c r="S5" s="110"/>
      <c r="T5" s="110"/>
      <c r="U5" s="110"/>
      <c r="V5" s="110"/>
    </row>
    <row r="6" spans="1:22" ht="21" customHeight="1">
      <c r="A6" s="90" t="s">
        <v>125</v>
      </c>
      <c r="B6" s="87">
        <f t="shared" si="0"/>
        <v>67</v>
      </c>
      <c r="C6" s="94"/>
      <c r="D6" s="95">
        <v>24</v>
      </c>
      <c r="E6" s="95"/>
      <c r="F6" s="95"/>
      <c r="G6" s="95">
        <v>2</v>
      </c>
      <c r="H6" s="94"/>
      <c r="I6" s="78"/>
      <c r="J6" s="94"/>
      <c r="K6" s="94"/>
      <c r="L6" s="94"/>
      <c r="M6" s="94"/>
      <c r="N6" s="94"/>
      <c r="O6" s="94"/>
      <c r="P6" s="91"/>
      <c r="Q6" s="109">
        <v>41</v>
      </c>
      <c r="R6" s="110"/>
      <c r="S6" s="110"/>
      <c r="T6" s="110"/>
      <c r="U6" s="110"/>
      <c r="V6" s="110"/>
    </row>
    <row r="7" spans="1:22" ht="21" customHeight="1">
      <c r="A7" s="90" t="s">
        <v>126</v>
      </c>
      <c r="B7" s="87">
        <f t="shared" si="0"/>
        <v>6476</v>
      </c>
      <c r="C7" s="78">
        <v>4598</v>
      </c>
      <c r="D7" s="78">
        <v>973</v>
      </c>
      <c r="E7" s="94"/>
      <c r="F7" s="94"/>
      <c r="G7" s="78">
        <v>822</v>
      </c>
      <c r="H7" s="78"/>
      <c r="I7" s="78"/>
      <c r="J7" s="94"/>
      <c r="K7" s="94">
        <v>83</v>
      </c>
      <c r="L7" s="78"/>
      <c r="M7" s="94"/>
      <c r="N7" s="94"/>
      <c r="O7" s="94"/>
      <c r="P7" s="106"/>
      <c r="Q7" s="109"/>
      <c r="R7" s="110"/>
      <c r="S7" s="110"/>
      <c r="T7" s="110"/>
      <c r="U7" s="110"/>
      <c r="V7" s="110"/>
    </row>
    <row r="8" spans="1:22" ht="21" customHeight="1">
      <c r="A8" s="90" t="s">
        <v>127</v>
      </c>
      <c r="B8" s="87">
        <f t="shared" si="0"/>
        <v>24250</v>
      </c>
      <c r="C8" s="78">
        <v>254</v>
      </c>
      <c r="D8" s="78">
        <v>15</v>
      </c>
      <c r="E8" s="94"/>
      <c r="F8" s="94"/>
      <c r="G8" s="78">
        <v>18788</v>
      </c>
      <c r="H8" s="78">
        <v>3621</v>
      </c>
      <c r="I8" s="78"/>
      <c r="J8" s="94"/>
      <c r="K8" s="94">
        <v>1572</v>
      </c>
      <c r="L8" s="78"/>
      <c r="M8" s="94"/>
      <c r="N8" s="94"/>
      <c r="O8" s="94"/>
      <c r="P8" s="106"/>
      <c r="Q8" s="109"/>
      <c r="R8" s="110"/>
      <c r="S8" s="110"/>
      <c r="T8" s="110"/>
      <c r="U8" s="110"/>
      <c r="V8" s="110"/>
    </row>
    <row r="9" spans="1:22" ht="21" customHeight="1">
      <c r="A9" s="90" t="s">
        <v>128</v>
      </c>
      <c r="B9" s="87">
        <f t="shared" si="0"/>
        <v>111</v>
      </c>
      <c r="C9" s="78">
        <v>66</v>
      </c>
      <c r="D9" s="78">
        <v>45</v>
      </c>
      <c r="E9" s="94"/>
      <c r="F9" s="94"/>
      <c r="G9" s="94"/>
      <c r="H9" s="78"/>
      <c r="I9" s="78"/>
      <c r="J9" s="94"/>
      <c r="K9" s="94"/>
      <c r="L9" s="94"/>
      <c r="M9" s="94"/>
      <c r="N9" s="94"/>
      <c r="O9" s="94"/>
      <c r="P9" s="91"/>
      <c r="Q9" s="109"/>
      <c r="R9" s="110"/>
      <c r="S9" s="110"/>
      <c r="T9" s="110"/>
      <c r="U9" s="110"/>
      <c r="V9" s="110"/>
    </row>
    <row r="10" spans="1:22" ht="21" customHeight="1">
      <c r="A10" s="90" t="s">
        <v>129</v>
      </c>
      <c r="B10" s="87">
        <f t="shared" si="0"/>
        <v>2389</v>
      </c>
      <c r="C10" s="78">
        <v>22</v>
      </c>
      <c r="D10" s="78">
        <v>460</v>
      </c>
      <c r="E10" s="94"/>
      <c r="F10" s="94"/>
      <c r="G10" s="78">
        <v>1851</v>
      </c>
      <c r="H10" s="78">
        <v>51</v>
      </c>
      <c r="I10" s="78"/>
      <c r="J10" s="94"/>
      <c r="K10" s="94">
        <v>5</v>
      </c>
      <c r="L10" s="78"/>
      <c r="M10" s="94"/>
      <c r="N10" s="94"/>
      <c r="O10" s="94"/>
      <c r="P10" s="106"/>
      <c r="Q10" s="109"/>
      <c r="R10" s="110"/>
      <c r="S10" s="110"/>
      <c r="T10" s="110"/>
      <c r="U10" s="110"/>
      <c r="V10" s="110"/>
    </row>
    <row r="11" spans="1:22" ht="21" customHeight="1">
      <c r="A11" s="90" t="s">
        <v>130</v>
      </c>
      <c r="B11" s="87">
        <f t="shared" si="0"/>
        <v>10421</v>
      </c>
      <c r="C11" s="78">
        <v>3693</v>
      </c>
      <c r="D11" s="78">
        <v>173</v>
      </c>
      <c r="E11" s="94"/>
      <c r="F11" s="94"/>
      <c r="G11" s="78">
        <v>2100</v>
      </c>
      <c r="H11" s="78"/>
      <c r="I11" s="78"/>
      <c r="J11" s="94"/>
      <c r="K11" s="94">
        <v>4455</v>
      </c>
      <c r="L11" s="78"/>
      <c r="M11" s="94"/>
      <c r="N11" s="94"/>
      <c r="O11" s="94"/>
      <c r="P11" s="106"/>
      <c r="Q11" s="109"/>
      <c r="R11" s="110"/>
      <c r="S11" s="110"/>
      <c r="T11" s="110"/>
      <c r="U11" s="110"/>
      <c r="V11" s="110"/>
    </row>
    <row r="12" spans="1:22" ht="21" customHeight="1">
      <c r="A12" s="90" t="s">
        <v>131</v>
      </c>
      <c r="B12" s="87">
        <f t="shared" si="0"/>
        <v>9944</v>
      </c>
      <c r="C12" s="78">
        <v>1291</v>
      </c>
      <c r="D12" s="78">
        <v>47</v>
      </c>
      <c r="E12" s="94"/>
      <c r="F12" s="94"/>
      <c r="G12" s="78">
        <v>7611</v>
      </c>
      <c r="H12" s="78"/>
      <c r="I12" s="78"/>
      <c r="J12" s="94"/>
      <c r="K12" s="94">
        <v>995</v>
      </c>
      <c r="L12" s="78"/>
      <c r="M12" s="94"/>
      <c r="N12" s="94"/>
      <c r="O12" s="94"/>
      <c r="P12" s="106"/>
      <c r="Q12" s="109"/>
      <c r="R12" s="110"/>
      <c r="S12" s="110"/>
      <c r="T12" s="110"/>
      <c r="U12" s="110"/>
      <c r="V12" s="110"/>
    </row>
    <row r="13" spans="1:22" ht="21" customHeight="1">
      <c r="A13" s="90" t="s">
        <v>132</v>
      </c>
      <c r="B13" s="87">
        <f t="shared" si="0"/>
        <v>1742</v>
      </c>
      <c r="C13" s="94">
        <v>52</v>
      </c>
      <c r="D13" s="78">
        <v>1690</v>
      </c>
      <c r="E13" s="94"/>
      <c r="F13" s="94"/>
      <c r="G13" s="94"/>
      <c r="H13" s="94"/>
      <c r="I13" s="78"/>
      <c r="J13" s="94"/>
      <c r="K13" s="94"/>
      <c r="L13" s="94"/>
      <c r="M13" s="94"/>
      <c r="N13" s="94"/>
      <c r="O13" s="94"/>
      <c r="P13" s="91"/>
      <c r="Q13" s="109"/>
      <c r="R13" s="110"/>
      <c r="S13" s="110"/>
      <c r="T13" s="110"/>
      <c r="U13" s="110"/>
      <c r="V13" s="110"/>
    </row>
    <row r="14" spans="1:22" ht="21" customHeight="1">
      <c r="A14" s="90" t="s">
        <v>133</v>
      </c>
      <c r="B14" s="87">
        <f t="shared" si="0"/>
        <v>5514</v>
      </c>
      <c r="C14" s="78">
        <v>339</v>
      </c>
      <c r="D14" s="78">
        <v>57</v>
      </c>
      <c r="E14" s="78"/>
      <c r="F14" s="94">
        <v>3203</v>
      </c>
      <c r="G14" s="78">
        <v>350</v>
      </c>
      <c r="H14" s="78"/>
      <c r="I14" s="78"/>
      <c r="J14" s="78"/>
      <c r="K14" s="94">
        <v>633</v>
      </c>
      <c r="L14" s="78"/>
      <c r="M14" s="94"/>
      <c r="N14" s="94"/>
      <c r="O14" s="94"/>
      <c r="P14" s="106"/>
      <c r="Q14" s="109">
        <v>932</v>
      </c>
      <c r="R14" s="110"/>
      <c r="S14" s="110"/>
      <c r="T14" s="110"/>
      <c r="U14" s="110"/>
      <c r="V14" s="110"/>
    </row>
    <row r="15" spans="1:22" ht="21" customHeight="1">
      <c r="A15" s="90" t="s">
        <v>134</v>
      </c>
      <c r="B15" s="87">
        <f t="shared" si="0"/>
        <v>29732</v>
      </c>
      <c r="C15" s="78">
        <v>706</v>
      </c>
      <c r="D15" s="78">
        <v>18335</v>
      </c>
      <c r="E15" s="78"/>
      <c r="F15" s="94">
        <v>3097</v>
      </c>
      <c r="G15" s="78">
        <v>2425</v>
      </c>
      <c r="H15" s="78"/>
      <c r="I15" s="78"/>
      <c r="J15" s="78"/>
      <c r="K15" s="94">
        <v>4039</v>
      </c>
      <c r="L15" s="78"/>
      <c r="M15" s="94"/>
      <c r="N15" s="94"/>
      <c r="O15" s="94"/>
      <c r="P15" s="106"/>
      <c r="Q15" s="109">
        <v>1130</v>
      </c>
      <c r="R15" s="110"/>
      <c r="S15" s="110"/>
      <c r="T15" s="110"/>
      <c r="U15" s="110"/>
      <c r="V15" s="112"/>
    </row>
    <row r="16" spans="1:22" ht="21" customHeight="1">
      <c r="A16" s="90" t="s">
        <v>135</v>
      </c>
      <c r="B16" s="87">
        <f t="shared" si="0"/>
        <v>971</v>
      </c>
      <c r="C16" s="78">
        <v>144</v>
      </c>
      <c r="D16" s="78">
        <v>468</v>
      </c>
      <c r="E16" s="94"/>
      <c r="F16" s="94"/>
      <c r="G16" s="78">
        <v>262</v>
      </c>
      <c r="H16" s="78"/>
      <c r="I16" s="78"/>
      <c r="J16" s="94"/>
      <c r="K16" s="94">
        <v>3</v>
      </c>
      <c r="L16" s="78"/>
      <c r="M16" s="94"/>
      <c r="N16" s="94"/>
      <c r="O16" s="94"/>
      <c r="P16" s="106"/>
      <c r="Q16" s="109">
        <v>94</v>
      </c>
      <c r="R16" s="110"/>
      <c r="S16" s="110"/>
      <c r="T16" s="110"/>
      <c r="U16" s="110"/>
      <c r="V16" s="110"/>
    </row>
    <row r="17" spans="1:22" ht="21" customHeight="1">
      <c r="A17" s="90" t="s">
        <v>136</v>
      </c>
      <c r="B17" s="87">
        <f t="shared" si="0"/>
        <v>50</v>
      </c>
      <c r="C17" s="94"/>
      <c r="D17" s="94"/>
      <c r="E17" s="94"/>
      <c r="F17" s="94"/>
      <c r="G17" s="94"/>
      <c r="H17" s="94">
        <v>50</v>
      </c>
      <c r="I17" s="94"/>
      <c r="J17" s="94"/>
      <c r="K17" s="94"/>
      <c r="L17" s="94"/>
      <c r="M17" s="94"/>
      <c r="N17" s="94"/>
      <c r="O17" s="94"/>
      <c r="P17" s="91"/>
      <c r="Q17" s="109"/>
      <c r="R17" s="110"/>
      <c r="S17" s="110"/>
      <c r="T17" s="110"/>
      <c r="U17" s="110"/>
      <c r="V17" s="110"/>
    </row>
    <row r="18" spans="1:22" ht="21" customHeight="1">
      <c r="A18" s="90" t="s">
        <v>137</v>
      </c>
      <c r="B18" s="87">
        <f t="shared" si="0"/>
        <v>8</v>
      </c>
      <c r="C18" s="94"/>
      <c r="D18" s="94">
        <v>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1"/>
      <c r="Q18" s="109"/>
      <c r="R18" s="110"/>
      <c r="S18" s="110"/>
      <c r="T18" s="110"/>
      <c r="U18" s="110"/>
      <c r="V18" s="110"/>
    </row>
    <row r="19" spans="1:22" ht="21" customHeight="1">
      <c r="A19" s="90" t="s">
        <v>138</v>
      </c>
      <c r="B19" s="87">
        <f t="shared" si="0"/>
        <v>2</v>
      </c>
      <c r="C19" s="89"/>
      <c r="D19" s="89"/>
      <c r="E19" s="89"/>
      <c r="F19" s="89"/>
      <c r="G19" s="89"/>
      <c r="H19" s="89">
        <v>2</v>
      </c>
      <c r="I19" s="89"/>
      <c r="J19" s="89"/>
      <c r="K19" s="89"/>
      <c r="L19" s="94"/>
      <c r="M19" s="94"/>
      <c r="N19" s="94"/>
      <c r="O19" s="94"/>
      <c r="P19" s="91"/>
      <c r="Q19" s="109"/>
      <c r="R19" s="110"/>
      <c r="S19" s="110"/>
      <c r="T19" s="110"/>
      <c r="U19" s="110"/>
      <c r="V19" s="110"/>
    </row>
    <row r="20" spans="1:22" ht="21" customHeight="1">
      <c r="A20" s="90" t="s">
        <v>139</v>
      </c>
      <c r="B20" s="96">
        <f t="shared" si="0"/>
        <v>0</v>
      </c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94"/>
      <c r="N20" s="94"/>
      <c r="O20" s="94"/>
      <c r="P20" s="91"/>
      <c r="Q20" s="109"/>
      <c r="R20" s="110"/>
      <c r="S20" s="110"/>
      <c r="T20" s="110"/>
      <c r="U20" s="110"/>
      <c r="V20" s="110"/>
    </row>
    <row r="21" spans="1:22" ht="21" customHeight="1">
      <c r="A21" s="90" t="s">
        <v>168</v>
      </c>
      <c r="B21" s="87">
        <f t="shared" si="0"/>
        <v>714</v>
      </c>
      <c r="C21" s="95">
        <v>135</v>
      </c>
      <c r="D21" s="95">
        <v>72</v>
      </c>
      <c r="E21" s="95">
        <v>294</v>
      </c>
      <c r="F21" s="95">
        <v>4</v>
      </c>
      <c r="G21" s="95">
        <v>205</v>
      </c>
      <c r="H21" s="95"/>
      <c r="I21" s="95"/>
      <c r="J21" s="95"/>
      <c r="K21" s="95">
        <v>4</v>
      </c>
      <c r="L21" s="78"/>
      <c r="M21" s="94"/>
      <c r="N21" s="94"/>
      <c r="O21" s="94"/>
      <c r="P21" s="106"/>
      <c r="Q21" s="109"/>
      <c r="R21" s="110"/>
      <c r="S21" s="110"/>
      <c r="T21" s="110"/>
      <c r="U21" s="110"/>
      <c r="V21" s="110"/>
    </row>
    <row r="22" spans="1:22" ht="21" customHeight="1">
      <c r="A22" s="90" t="s">
        <v>141</v>
      </c>
      <c r="B22" s="87">
        <f t="shared" si="0"/>
        <v>2965</v>
      </c>
      <c r="C22" s="78">
        <v>1773</v>
      </c>
      <c r="D22" s="94"/>
      <c r="E22" s="94"/>
      <c r="F22" s="94"/>
      <c r="G22" s="78">
        <v>1192</v>
      </c>
      <c r="H22" s="78"/>
      <c r="I22" s="94"/>
      <c r="J22" s="94"/>
      <c r="K22" s="94"/>
      <c r="L22" s="78"/>
      <c r="M22" s="94"/>
      <c r="N22" s="94"/>
      <c r="O22" s="94"/>
      <c r="P22" s="91"/>
      <c r="Q22" s="109"/>
      <c r="R22" s="110"/>
      <c r="S22" s="110"/>
      <c r="T22" s="110"/>
      <c r="U22" s="110"/>
      <c r="V22" s="110"/>
    </row>
    <row r="23" spans="1:22" ht="21" customHeight="1">
      <c r="A23" s="90" t="s">
        <v>142</v>
      </c>
      <c r="B23" s="87">
        <f t="shared" si="0"/>
        <v>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1"/>
      <c r="Q23" s="109"/>
      <c r="R23" s="110"/>
      <c r="S23" s="110"/>
      <c r="T23" s="110"/>
      <c r="U23" s="110"/>
      <c r="V23" s="110"/>
    </row>
    <row r="24" spans="1:22" ht="21" customHeight="1">
      <c r="A24" s="90" t="s">
        <v>143</v>
      </c>
      <c r="B24" s="87">
        <f t="shared" si="0"/>
        <v>961</v>
      </c>
      <c r="C24" s="78">
        <v>367</v>
      </c>
      <c r="D24" s="78">
        <v>204</v>
      </c>
      <c r="E24" s="94"/>
      <c r="F24" s="94"/>
      <c r="G24" s="78">
        <v>296</v>
      </c>
      <c r="H24" s="78"/>
      <c r="I24" s="78"/>
      <c r="J24" s="94"/>
      <c r="K24" s="94">
        <v>61</v>
      </c>
      <c r="L24" s="78"/>
      <c r="M24" s="94"/>
      <c r="N24" s="94"/>
      <c r="O24" s="94"/>
      <c r="P24" s="106"/>
      <c r="Q24" s="109">
        <v>33</v>
      </c>
      <c r="R24" s="110"/>
      <c r="S24" s="110"/>
      <c r="T24" s="110"/>
      <c r="U24" s="110"/>
      <c r="V24" s="110"/>
    </row>
    <row r="25" spans="1:22" ht="21" customHeight="1">
      <c r="A25" s="90" t="s">
        <v>144</v>
      </c>
      <c r="B25" s="87">
        <f t="shared" si="0"/>
        <v>721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1">
        <v>721</v>
      </c>
      <c r="Q25" s="109"/>
      <c r="R25" s="110"/>
      <c r="S25" s="110"/>
      <c r="T25" s="110"/>
      <c r="U25" s="112"/>
      <c r="V25" s="110"/>
    </row>
    <row r="26" spans="1:22" ht="21" customHeight="1">
      <c r="A26" s="90" t="s">
        <v>145</v>
      </c>
      <c r="B26" s="87">
        <f t="shared" si="0"/>
        <v>5602</v>
      </c>
      <c r="C26" s="94"/>
      <c r="D26" s="78"/>
      <c r="E26" s="94"/>
      <c r="F26" s="94"/>
      <c r="G26" s="78"/>
      <c r="H26" s="94"/>
      <c r="I26" s="78"/>
      <c r="J26" s="94"/>
      <c r="K26" s="94"/>
      <c r="L26" s="78"/>
      <c r="M26" s="94"/>
      <c r="N26" s="94"/>
      <c r="O26" s="94"/>
      <c r="P26" s="106"/>
      <c r="Q26" s="109">
        <v>5602</v>
      </c>
      <c r="R26" s="110"/>
      <c r="S26" s="110"/>
      <c r="T26" s="110"/>
      <c r="U26" s="110"/>
      <c r="V26" s="112"/>
    </row>
    <row r="27" spans="1:22" ht="21" customHeight="1">
      <c r="A27" s="90" t="s">
        <v>146</v>
      </c>
      <c r="B27" s="87">
        <f t="shared" si="0"/>
        <v>2491</v>
      </c>
      <c r="C27" s="94"/>
      <c r="D27" s="78"/>
      <c r="E27" s="94"/>
      <c r="F27" s="94"/>
      <c r="G27" s="78"/>
      <c r="H27" s="94"/>
      <c r="I27" s="78"/>
      <c r="J27" s="94"/>
      <c r="K27" s="94"/>
      <c r="L27" s="78"/>
      <c r="M27" s="94"/>
      <c r="N27" s="94"/>
      <c r="O27" s="94"/>
      <c r="P27" s="106"/>
      <c r="Q27" s="109">
        <v>2491</v>
      </c>
      <c r="R27" s="110"/>
      <c r="S27" s="110"/>
      <c r="T27" s="110"/>
      <c r="U27" s="110"/>
      <c r="V27" s="112"/>
    </row>
    <row r="28" spans="1:22" ht="21" customHeight="1">
      <c r="A28" s="90" t="s">
        <v>169</v>
      </c>
      <c r="B28" s="87">
        <f t="shared" si="0"/>
        <v>792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>
        <v>792</v>
      </c>
      <c r="N28" s="94"/>
      <c r="O28" s="94"/>
      <c r="P28" s="91"/>
      <c r="Q28" s="109"/>
      <c r="R28" s="112"/>
      <c r="S28" s="110"/>
      <c r="T28" s="110"/>
      <c r="U28" s="110"/>
      <c r="V28" s="110"/>
    </row>
    <row r="29" spans="1:22" ht="21" customHeight="1">
      <c r="A29" s="90" t="s">
        <v>170</v>
      </c>
      <c r="B29" s="87">
        <f t="shared" si="0"/>
        <v>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1"/>
      <c r="Q29" s="109"/>
      <c r="R29" s="110"/>
      <c r="S29" s="110"/>
      <c r="T29" s="110"/>
      <c r="U29" s="110"/>
      <c r="V29" s="110"/>
    </row>
    <row r="30" spans="1:17" s="67" customFormat="1" ht="21" customHeight="1">
      <c r="A30" s="73" t="s">
        <v>171</v>
      </c>
      <c r="B30" s="97">
        <f>SUM(B4:B29)</f>
        <v>127607</v>
      </c>
      <c r="C30" s="97">
        <f>SUM(C4:C29)</f>
        <v>26217</v>
      </c>
      <c r="D30" s="97">
        <f aca="true" t="shared" si="1" ref="D30:Q30">SUM(D4:D29)</f>
        <v>24884</v>
      </c>
      <c r="E30" s="97">
        <f t="shared" si="1"/>
        <v>294</v>
      </c>
      <c r="F30" s="97">
        <f t="shared" si="1"/>
        <v>6304</v>
      </c>
      <c r="G30" s="97">
        <f t="shared" si="1"/>
        <v>41480</v>
      </c>
      <c r="H30" s="97">
        <f t="shared" si="1"/>
        <v>3724</v>
      </c>
      <c r="I30" s="97">
        <f t="shared" si="1"/>
        <v>0</v>
      </c>
      <c r="J30" s="97">
        <f t="shared" si="1"/>
        <v>0</v>
      </c>
      <c r="K30" s="97">
        <f t="shared" si="1"/>
        <v>12868</v>
      </c>
      <c r="L30" s="97">
        <f t="shared" si="1"/>
        <v>0</v>
      </c>
      <c r="M30" s="97">
        <f t="shared" si="1"/>
        <v>792</v>
      </c>
      <c r="N30" s="97">
        <f t="shared" si="1"/>
        <v>0</v>
      </c>
      <c r="O30" s="97">
        <f t="shared" si="1"/>
        <v>0</v>
      </c>
      <c r="P30" s="107">
        <f t="shared" si="1"/>
        <v>721</v>
      </c>
      <c r="Q30" s="113">
        <f t="shared" si="1"/>
        <v>10323</v>
      </c>
    </row>
    <row r="31" spans="1:17" ht="19.5" customHeight="1">
      <c r="A31" s="98" t="s">
        <v>172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14"/>
    </row>
    <row r="32" spans="1:17" ht="19.5" customHeight="1">
      <c r="A32" s="100" t="s">
        <v>173</v>
      </c>
      <c r="B32" s="101"/>
      <c r="C32" s="101"/>
      <c r="D32" s="102"/>
      <c r="E32" s="102"/>
      <c r="F32" s="102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35.25" customHeight="1">
      <c r="A33" s="103" t="s">
        <v>174</v>
      </c>
      <c r="B33" s="104"/>
      <c r="C33" s="104"/>
      <c r="D33" s="104"/>
      <c r="E33" s="104"/>
      <c r="F33" s="102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19.5" customHeight="1">
      <c r="A34" s="105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</sheetData>
  <sheetProtection/>
  <mergeCells count="1">
    <mergeCell ref="C2:Q2"/>
  </mergeCells>
  <hyperlinks>
    <hyperlink ref="Q1" r:id="rId1" display="javascript:rqClear(103,5)"/>
  </hyperlinks>
  <printOptions horizontalCentered="1"/>
  <pageMargins left="0.07847222222222222" right="0.03888888888888889" top="0.4724409448818898" bottom="0.35433070866141736" header="0.5" footer="0.5"/>
  <pageSetup horizontalDpi="600" verticalDpi="600" orientation="landscape" pageOrder="overThenDown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4.25"/>
  <cols>
    <col min="1" max="1" width="16.875" style="0" customWidth="1"/>
    <col min="2" max="2" width="19.00390625" style="0" customWidth="1"/>
    <col min="3" max="4" width="16.25390625" style="0" customWidth="1"/>
    <col min="5" max="5" width="15.125" style="0" customWidth="1"/>
    <col min="6" max="7" width="11.875" style="0" customWidth="1"/>
  </cols>
  <sheetData>
    <row r="1" spans="1:7" ht="21.75" customHeight="1">
      <c r="A1" s="68" t="s">
        <v>175</v>
      </c>
      <c r="B1" s="69"/>
      <c r="C1" s="69"/>
      <c r="D1" s="69"/>
      <c r="E1" s="69"/>
      <c r="F1" s="69"/>
      <c r="G1" s="69"/>
    </row>
    <row r="2" spans="1:7" ht="42.75" customHeight="1">
      <c r="A2" s="70" t="s">
        <v>176</v>
      </c>
      <c r="B2" s="70"/>
      <c r="C2" s="70"/>
      <c r="D2" s="70"/>
      <c r="E2" s="70"/>
      <c r="F2" s="70"/>
      <c r="G2" s="70"/>
    </row>
    <row r="3" spans="1:7" ht="21.75" customHeight="1">
      <c r="A3" s="71"/>
      <c r="B3" s="71"/>
      <c r="C3" s="71"/>
      <c r="D3" s="71"/>
      <c r="E3" s="71"/>
      <c r="F3" s="71"/>
      <c r="G3" s="72" t="s">
        <v>3</v>
      </c>
    </row>
    <row r="4" spans="1:7" ht="21.75" customHeight="1">
      <c r="A4" s="73" t="s">
        <v>177</v>
      </c>
      <c r="B4" s="73"/>
      <c r="C4" s="73" t="s">
        <v>178</v>
      </c>
      <c r="D4" s="73" t="s">
        <v>179</v>
      </c>
      <c r="E4" s="73" t="s">
        <v>180</v>
      </c>
      <c r="F4" s="73"/>
      <c r="G4" s="73"/>
    </row>
    <row r="5" spans="1:7" ht="42" customHeight="1">
      <c r="A5" s="73"/>
      <c r="B5" s="73"/>
      <c r="C5" s="73"/>
      <c r="D5" s="73"/>
      <c r="E5" s="73"/>
      <c r="F5" s="74" t="s">
        <v>181</v>
      </c>
      <c r="G5" s="74" t="s">
        <v>182</v>
      </c>
    </row>
    <row r="6" spans="1:7" ht="27.75" customHeight="1">
      <c r="A6" s="75" t="s">
        <v>183</v>
      </c>
      <c r="B6" s="75"/>
      <c r="C6" s="76"/>
      <c r="D6" s="76"/>
      <c r="E6" s="76"/>
      <c r="F6" s="77"/>
      <c r="G6" s="77"/>
    </row>
    <row r="7" spans="1:7" ht="27.75" customHeight="1">
      <c r="A7" s="74" t="s">
        <v>184</v>
      </c>
      <c r="B7" s="75" t="s">
        <v>185</v>
      </c>
      <c r="C7" s="78">
        <v>702</v>
      </c>
      <c r="D7" s="78">
        <v>569</v>
      </c>
      <c r="E7" s="78">
        <v>587</v>
      </c>
      <c r="F7" s="79">
        <v>0.8362</v>
      </c>
      <c r="G7" s="79">
        <v>1.0316</v>
      </c>
    </row>
    <row r="8" spans="1:7" ht="27.75" customHeight="1">
      <c r="A8" s="74"/>
      <c r="B8" s="75" t="s">
        <v>186</v>
      </c>
      <c r="C8" s="76"/>
      <c r="D8" s="76"/>
      <c r="E8" s="76"/>
      <c r="F8" s="77"/>
      <c r="G8" s="77"/>
    </row>
    <row r="9" spans="1:7" ht="27.75" customHeight="1">
      <c r="A9" s="74"/>
      <c r="B9" s="75" t="s">
        <v>187</v>
      </c>
      <c r="C9" s="80">
        <v>702</v>
      </c>
      <c r="D9" s="80">
        <v>569</v>
      </c>
      <c r="E9" s="80">
        <v>587</v>
      </c>
      <c r="F9" s="79">
        <v>0.8362</v>
      </c>
      <c r="G9" s="79">
        <v>1.0316</v>
      </c>
    </row>
    <row r="10" spans="1:7" ht="27.75" customHeight="1">
      <c r="A10" s="75" t="s">
        <v>188</v>
      </c>
      <c r="B10" s="75"/>
      <c r="C10" s="80">
        <v>436</v>
      </c>
      <c r="D10" s="80">
        <v>233</v>
      </c>
      <c r="E10" s="80">
        <v>238</v>
      </c>
      <c r="F10" s="79">
        <v>0.5459</v>
      </c>
      <c r="G10" s="79">
        <v>1.0215</v>
      </c>
    </row>
    <row r="11" spans="1:7" s="67" customFormat="1" ht="27.75" customHeight="1">
      <c r="A11" s="75" t="s">
        <v>189</v>
      </c>
      <c r="B11" s="75"/>
      <c r="C11" s="81">
        <f>SUM(C6+C10+C7)</f>
        <v>1138</v>
      </c>
      <c r="D11" s="81">
        <f>SUM(D6+D10+D7)</f>
        <v>802</v>
      </c>
      <c r="E11" s="81">
        <f>SUM(E6+E10+E7)</f>
        <v>825</v>
      </c>
      <c r="F11" s="82">
        <v>0.725</v>
      </c>
      <c r="G11" s="82">
        <v>1.0287</v>
      </c>
    </row>
  </sheetData>
  <sheetProtection/>
  <mergeCells count="10">
    <mergeCell ref="A2:G2"/>
    <mergeCell ref="F4:G4"/>
    <mergeCell ref="A6:B6"/>
    <mergeCell ref="A10:B10"/>
    <mergeCell ref="A11:B11"/>
    <mergeCell ref="A7:A9"/>
    <mergeCell ref="C4:C5"/>
    <mergeCell ref="D4:D5"/>
    <mergeCell ref="E4:E5"/>
    <mergeCell ref="A4:B5"/>
  </mergeCells>
  <printOptions horizontalCentered="1"/>
  <pageMargins left="0.7480314960629921" right="0.7480314960629921" top="0.9842519685039371" bottom="0.9842519685039371" header="0.5" footer="0.5"/>
  <pageSetup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100" workbookViewId="0" topLeftCell="A1">
      <selection activeCell="C18" sqref="C18"/>
    </sheetView>
  </sheetViews>
  <sheetFormatPr defaultColWidth="6.875" defaultRowHeight="15.75" customHeight="1"/>
  <cols>
    <col min="1" max="1" width="26.25390625" style="33" customWidth="1"/>
    <col min="2" max="3" width="12.375" style="34" customWidth="1"/>
    <col min="4" max="4" width="12.375" style="35" customWidth="1"/>
    <col min="5" max="5" width="23.75390625" style="31" customWidth="1"/>
    <col min="6" max="7" width="11.375" style="34" customWidth="1"/>
    <col min="8" max="8" width="11.375" style="35" customWidth="1"/>
    <col min="9" max="16384" width="6.875" style="31" customWidth="1"/>
  </cols>
  <sheetData>
    <row r="1" ht="15.75" customHeight="1">
      <c r="A1" s="33" t="s">
        <v>190</v>
      </c>
    </row>
    <row r="2" spans="1:8" s="31" customFormat="1" ht="30.75" customHeight="1">
      <c r="A2" s="36" t="s">
        <v>191</v>
      </c>
      <c r="B2" s="37"/>
      <c r="C2" s="37"/>
      <c r="D2" s="37"/>
      <c r="E2" s="36"/>
      <c r="F2" s="37"/>
      <c r="G2" s="37"/>
      <c r="H2" s="37"/>
    </row>
    <row r="3" spans="1:8" s="32" customFormat="1" ht="15.75" customHeight="1">
      <c r="A3" s="38"/>
      <c r="B3" s="39"/>
      <c r="C3" s="39"/>
      <c r="D3" s="40"/>
      <c r="F3" s="39"/>
      <c r="G3" s="41" t="s">
        <v>3</v>
      </c>
      <c r="H3" s="41"/>
    </row>
    <row r="4" spans="1:8" s="32" customFormat="1" ht="22.5" customHeight="1">
      <c r="A4" s="42" t="s">
        <v>120</v>
      </c>
      <c r="B4" s="43" t="s">
        <v>7</v>
      </c>
      <c r="C4" s="43" t="s">
        <v>121</v>
      </c>
      <c r="D4" s="43" t="s">
        <v>9</v>
      </c>
      <c r="E4" s="44" t="s">
        <v>120</v>
      </c>
      <c r="F4" s="43" t="s">
        <v>7</v>
      </c>
      <c r="G4" s="43" t="s">
        <v>121</v>
      </c>
      <c r="H4" s="43" t="s">
        <v>9</v>
      </c>
    </row>
    <row r="5" spans="1:8" s="32" customFormat="1" ht="18.75" customHeight="1">
      <c r="A5" s="45" t="s">
        <v>192</v>
      </c>
      <c r="B5" s="43">
        <f>SUM(B6:B21)</f>
        <v>500</v>
      </c>
      <c r="C5" s="43">
        <f>SUM(C6:C21)</f>
        <v>500</v>
      </c>
      <c r="D5" s="43">
        <f>SUM(D6:D21)</f>
        <v>1576</v>
      </c>
      <c r="E5" s="46" t="s">
        <v>193</v>
      </c>
      <c r="F5" s="47"/>
      <c r="G5" s="43"/>
      <c r="H5" s="43"/>
    </row>
    <row r="6" spans="1:8" s="32" customFormat="1" ht="18.75" customHeight="1">
      <c r="A6" s="48" t="s">
        <v>194</v>
      </c>
      <c r="B6" s="43"/>
      <c r="C6" s="43"/>
      <c r="D6" s="43"/>
      <c r="E6" s="49" t="s">
        <v>195</v>
      </c>
      <c r="F6" s="47"/>
      <c r="G6" s="43">
        <v>1</v>
      </c>
      <c r="H6" s="43"/>
    </row>
    <row r="7" spans="1:8" s="32" customFormat="1" ht="18.75" customHeight="1">
      <c r="A7" s="48" t="s">
        <v>196</v>
      </c>
      <c r="B7" s="43"/>
      <c r="C7" s="43"/>
      <c r="D7" s="43"/>
      <c r="E7" s="49" t="s">
        <v>197</v>
      </c>
      <c r="F7" s="47"/>
      <c r="G7" s="43"/>
      <c r="H7" s="43"/>
    </row>
    <row r="8" spans="1:8" s="32" customFormat="1" ht="18.75" customHeight="1">
      <c r="A8" s="48" t="s">
        <v>198</v>
      </c>
      <c r="B8" s="43"/>
      <c r="C8" s="43"/>
      <c r="D8" s="43"/>
      <c r="E8" s="49" t="s">
        <v>199</v>
      </c>
      <c r="F8" s="50">
        <f>SUM(F9:F11)</f>
        <v>500</v>
      </c>
      <c r="G8" s="50">
        <f>SUM(G9:G11)</f>
        <v>1576</v>
      </c>
      <c r="H8" s="50">
        <f>SUM(H9:H11)</f>
        <v>145</v>
      </c>
    </row>
    <row r="9" spans="1:8" s="32" customFormat="1" ht="26.25" customHeight="1">
      <c r="A9" s="48" t="s">
        <v>200</v>
      </c>
      <c r="B9" s="43"/>
      <c r="C9" s="43"/>
      <c r="D9" s="43"/>
      <c r="E9" s="49" t="s">
        <v>201</v>
      </c>
      <c r="F9" s="47"/>
      <c r="G9" s="51">
        <v>145</v>
      </c>
      <c r="H9" s="52">
        <v>145</v>
      </c>
    </row>
    <row r="10" spans="1:8" s="32" customFormat="1" ht="26.25" customHeight="1">
      <c r="A10" s="48" t="s">
        <v>202</v>
      </c>
      <c r="B10" s="43"/>
      <c r="C10" s="43"/>
      <c r="D10" s="43"/>
      <c r="E10" s="53" t="s">
        <v>203</v>
      </c>
      <c r="F10" s="47"/>
      <c r="G10" s="43"/>
      <c r="H10" s="43"/>
    </row>
    <row r="11" spans="1:8" s="32" customFormat="1" ht="26.25" customHeight="1">
      <c r="A11" s="48" t="s">
        <v>204</v>
      </c>
      <c r="B11" s="43"/>
      <c r="C11" s="43"/>
      <c r="D11" s="43"/>
      <c r="E11" s="53" t="s">
        <v>205</v>
      </c>
      <c r="F11" s="47">
        <v>500</v>
      </c>
      <c r="G11" s="51">
        <v>1431</v>
      </c>
      <c r="H11" s="43"/>
    </row>
    <row r="12" spans="1:8" s="32" customFormat="1" ht="20.25" customHeight="1">
      <c r="A12" s="48" t="s">
        <v>206</v>
      </c>
      <c r="B12" s="51">
        <v>500</v>
      </c>
      <c r="C12" s="51">
        <v>500</v>
      </c>
      <c r="D12" s="43">
        <v>1576</v>
      </c>
      <c r="E12" s="49" t="s">
        <v>207</v>
      </c>
      <c r="F12" s="47"/>
      <c r="G12" s="43"/>
      <c r="H12" s="43"/>
    </row>
    <row r="13" spans="1:8" s="32" customFormat="1" ht="20.25" customHeight="1">
      <c r="A13" s="48" t="s">
        <v>208</v>
      </c>
      <c r="B13" s="43"/>
      <c r="C13" s="43"/>
      <c r="D13" s="43"/>
      <c r="E13" s="53" t="s">
        <v>209</v>
      </c>
      <c r="F13" s="47"/>
      <c r="G13" s="43"/>
      <c r="H13" s="43"/>
    </row>
    <row r="14" spans="1:8" s="32" customFormat="1" ht="27.75" customHeight="1">
      <c r="A14" s="48" t="s">
        <v>210</v>
      </c>
      <c r="B14" s="54"/>
      <c r="C14" s="54"/>
      <c r="D14" s="55"/>
      <c r="E14" s="53" t="s">
        <v>211</v>
      </c>
      <c r="F14" s="47"/>
      <c r="G14" s="54"/>
      <c r="H14" s="55"/>
    </row>
    <row r="15" spans="1:8" s="32" customFormat="1" ht="20.25" customHeight="1">
      <c r="A15" s="48" t="s">
        <v>212</v>
      </c>
      <c r="B15" s="54"/>
      <c r="C15" s="54"/>
      <c r="D15" s="55"/>
      <c r="E15" s="53" t="s">
        <v>213</v>
      </c>
      <c r="F15" s="47"/>
      <c r="G15" s="54"/>
      <c r="H15" s="52"/>
    </row>
    <row r="16" spans="1:8" s="32" customFormat="1" ht="20.25" customHeight="1">
      <c r="A16" s="48" t="s">
        <v>214</v>
      </c>
      <c r="B16" s="54"/>
      <c r="C16" s="54"/>
      <c r="D16" s="55"/>
      <c r="E16" s="53" t="s">
        <v>215</v>
      </c>
      <c r="F16" s="50">
        <f>F17+F18</f>
        <v>0</v>
      </c>
      <c r="G16" s="50">
        <f>G17+G18</f>
        <v>2298</v>
      </c>
      <c r="H16" s="50">
        <f>H17+H18</f>
        <v>2201</v>
      </c>
    </row>
    <row r="17" spans="1:8" s="32" customFormat="1" ht="26.25" customHeight="1">
      <c r="A17" s="48" t="s">
        <v>216</v>
      </c>
      <c r="B17" s="54"/>
      <c r="C17" s="54"/>
      <c r="D17" s="55"/>
      <c r="E17" s="53" t="s">
        <v>217</v>
      </c>
      <c r="F17" s="47"/>
      <c r="G17" s="54">
        <v>2200</v>
      </c>
      <c r="H17" s="55">
        <v>2200</v>
      </c>
    </row>
    <row r="18" spans="1:8" s="32" customFormat="1" ht="26.25" customHeight="1">
      <c r="A18" s="48" t="s">
        <v>218</v>
      </c>
      <c r="B18" s="54"/>
      <c r="C18" s="54"/>
      <c r="D18" s="55"/>
      <c r="E18" s="53" t="s">
        <v>219</v>
      </c>
      <c r="F18" s="47">
        <f>SUM(F19:F25)</f>
        <v>0</v>
      </c>
      <c r="G18" s="47">
        <f>SUM(G19:G25)</f>
        <v>98</v>
      </c>
      <c r="H18" s="47">
        <f>SUM(H19:H25)</f>
        <v>1</v>
      </c>
    </row>
    <row r="19" spans="1:8" s="32" customFormat="1" ht="26.25" customHeight="1">
      <c r="A19" s="48" t="s">
        <v>220</v>
      </c>
      <c r="B19" s="54"/>
      <c r="C19" s="54"/>
      <c r="D19" s="55"/>
      <c r="E19" s="53" t="s">
        <v>221</v>
      </c>
      <c r="F19" s="47"/>
      <c r="G19" s="54">
        <v>74</v>
      </c>
      <c r="H19" s="52"/>
    </row>
    <row r="20" spans="1:8" s="32" customFormat="1" ht="26.25" customHeight="1">
      <c r="A20" s="48" t="s">
        <v>222</v>
      </c>
      <c r="B20" s="54"/>
      <c r="C20" s="54"/>
      <c r="D20" s="55"/>
      <c r="E20" s="53" t="s">
        <v>223</v>
      </c>
      <c r="F20" s="47"/>
      <c r="G20" s="54">
        <v>20</v>
      </c>
      <c r="H20" s="52"/>
    </row>
    <row r="21" spans="1:8" s="32" customFormat="1" ht="26.25" customHeight="1">
      <c r="A21" s="48" t="s">
        <v>224</v>
      </c>
      <c r="B21" s="54"/>
      <c r="C21" s="54"/>
      <c r="D21" s="55"/>
      <c r="E21" s="53" t="s">
        <v>225</v>
      </c>
      <c r="F21" s="47"/>
      <c r="G21" s="54"/>
      <c r="H21" s="55"/>
    </row>
    <row r="22" spans="1:8" s="32" customFormat="1" ht="26.25" customHeight="1">
      <c r="A22" s="45" t="s">
        <v>226</v>
      </c>
      <c r="B22" s="55">
        <f>SUM(B23:B34)</f>
        <v>0</v>
      </c>
      <c r="C22" s="55">
        <f>SUM(C23:C34)</f>
        <v>0</v>
      </c>
      <c r="D22" s="55">
        <f>SUM(D23:D34)</f>
        <v>2200</v>
      </c>
      <c r="E22" s="56" t="s">
        <v>227</v>
      </c>
      <c r="F22" s="47"/>
      <c r="G22" s="54">
        <v>4</v>
      </c>
      <c r="H22" s="55">
        <v>1</v>
      </c>
    </row>
    <row r="23" spans="1:8" s="32" customFormat="1" ht="26.25" customHeight="1">
      <c r="A23" s="48" t="s">
        <v>228</v>
      </c>
      <c r="B23" s="54"/>
      <c r="C23" s="54"/>
      <c r="D23" s="55"/>
      <c r="E23" s="53" t="s">
        <v>229</v>
      </c>
      <c r="F23" s="47"/>
      <c r="G23" s="54"/>
      <c r="H23" s="52"/>
    </row>
    <row r="24" spans="1:8" s="32" customFormat="1" ht="26.25" customHeight="1">
      <c r="A24" s="48" t="s">
        <v>230</v>
      </c>
      <c r="B24" s="54"/>
      <c r="C24" s="54"/>
      <c r="D24" s="55"/>
      <c r="E24" s="53" t="s">
        <v>231</v>
      </c>
      <c r="F24" s="47"/>
      <c r="G24" s="54"/>
      <c r="H24" s="55"/>
    </row>
    <row r="25" spans="1:8" s="32" customFormat="1" ht="26.25" customHeight="1">
      <c r="A25" s="48" t="s">
        <v>232</v>
      </c>
      <c r="B25" s="54"/>
      <c r="C25" s="54"/>
      <c r="D25" s="55"/>
      <c r="E25" s="57" t="s">
        <v>233</v>
      </c>
      <c r="F25" s="47"/>
      <c r="G25" s="54"/>
      <c r="H25" s="55"/>
    </row>
    <row r="26" spans="1:8" s="32" customFormat="1" ht="26.25" customHeight="1">
      <c r="A26" s="48" t="s">
        <v>234</v>
      </c>
      <c r="B26" s="54"/>
      <c r="C26" s="54"/>
      <c r="D26" s="55"/>
      <c r="E26" s="53" t="s">
        <v>235</v>
      </c>
      <c r="F26" s="47"/>
      <c r="G26" s="54"/>
      <c r="H26" s="55"/>
    </row>
    <row r="27" spans="1:8" s="32" customFormat="1" ht="26.25" customHeight="1">
      <c r="A27" s="48" t="s">
        <v>236</v>
      </c>
      <c r="B27" s="54"/>
      <c r="C27" s="54"/>
      <c r="D27" s="55"/>
      <c r="E27" s="53" t="s">
        <v>237</v>
      </c>
      <c r="F27" s="47"/>
      <c r="G27" s="54"/>
      <c r="H27" s="55"/>
    </row>
    <row r="28" spans="1:8" s="32" customFormat="1" ht="26.25" customHeight="1">
      <c r="A28" s="48" t="s">
        <v>238</v>
      </c>
      <c r="B28" s="54"/>
      <c r="C28" s="54"/>
      <c r="D28" s="55"/>
      <c r="E28" s="58" t="s">
        <v>189</v>
      </c>
      <c r="F28" s="59">
        <f>F5+F6+F7+F8+F12+F13+F14+F15+F16+F26+F27</f>
        <v>500</v>
      </c>
      <c r="G28" s="59">
        <f>G5+G6+G7+G8+G12+G13+G14+G15+G16+G26+G27</f>
        <v>3875</v>
      </c>
      <c r="H28" s="59">
        <f>H5+H6+H7+H8+H12+H13+H14+H15+H16+H26+H27</f>
        <v>2346</v>
      </c>
    </row>
    <row r="29" spans="1:8" s="32" customFormat="1" ht="26.25" customHeight="1">
      <c r="A29" s="48" t="s">
        <v>239</v>
      </c>
      <c r="B29" s="54"/>
      <c r="C29" s="54"/>
      <c r="D29" s="55"/>
      <c r="E29" s="60" t="s">
        <v>165</v>
      </c>
      <c r="F29" s="47">
        <f>SUM(F30:F32)</f>
        <v>0</v>
      </c>
      <c r="G29" s="47">
        <f>SUM(G30:G32)</f>
        <v>0</v>
      </c>
      <c r="H29" s="47">
        <f>SUM(H30:H32)</f>
        <v>0</v>
      </c>
    </row>
    <row r="30" spans="1:8" s="32" customFormat="1" ht="26.25" customHeight="1">
      <c r="A30" s="48" t="s">
        <v>240</v>
      </c>
      <c r="B30" s="54"/>
      <c r="C30" s="54"/>
      <c r="D30" s="55"/>
      <c r="E30" s="49" t="s">
        <v>241</v>
      </c>
      <c r="F30" s="47"/>
      <c r="G30" s="54"/>
      <c r="H30" s="55"/>
    </row>
    <row r="31" spans="1:8" s="32" customFormat="1" ht="26.25" customHeight="1">
      <c r="A31" s="48" t="s">
        <v>242</v>
      </c>
      <c r="B31" s="54"/>
      <c r="C31" s="54"/>
      <c r="D31" s="55"/>
      <c r="E31" s="49" t="s">
        <v>243</v>
      </c>
      <c r="F31" s="47"/>
      <c r="G31" s="54"/>
      <c r="H31" s="55"/>
    </row>
    <row r="32" spans="1:8" s="32" customFormat="1" ht="26.25" customHeight="1">
      <c r="A32" s="48" t="s">
        <v>244</v>
      </c>
      <c r="B32" s="54"/>
      <c r="C32" s="54"/>
      <c r="D32" s="55"/>
      <c r="E32" s="49" t="s">
        <v>245</v>
      </c>
      <c r="F32" s="47"/>
      <c r="G32" s="54"/>
      <c r="H32" s="55"/>
    </row>
    <row r="33" spans="1:8" s="32" customFormat="1" ht="26.25" customHeight="1">
      <c r="A33" s="48" t="s">
        <v>246</v>
      </c>
      <c r="B33" s="54"/>
      <c r="C33" s="54"/>
      <c r="D33" s="55"/>
      <c r="E33" s="49" t="s">
        <v>247</v>
      </c>
      <c r="F33" s="47"/>
      <c r="G33" s="54"/>
      <c r="H33" s="55"/>
    </row>
    <row r="34" spans="1:8" s="32" customFormat="1" ht="26.25" customHeight="1">
      <c r="A34" s="48" t="s">
        <v>248</v>
      </c>
      <c r="B34" s="54"/>
      <c r="C34" s="54"/>
      <c r="D34" s="55">
        <v>2200</v>
      </c>
      <c r="E34" s="61" t="s">
        <v>249</v>
      </c>
      <c r="F34" s="47"/>
      <c r="G34" s="54"/>
      <c r="H34" s="55"/>
    </row>
    <row r="35" spans="1:8" s="32" customFormat="1" ht="18.75" customHeight="1">
      <c r="A35" s="48" t="s">
        <v>250</v>
      </c>
      <c r="B35" s="54"/>
      <c r="C35" s="54"/>
      <c r="D35" s="55">
        <v>99</v>
      </c>
      <c r="E35" s="62" t="s">
        <v>251</v>
      </c>
      <c r="F35" s="47"/>
      <c r="G35" s="54"/>
      <c r="H35" s="55"/>
    </row>
    <row r="36" spans="1:8" s="32" customFormat="1" ht="20.25" customHeight="1">
      <c r="A36" s="48" t="s">
        <v>252</v>
      </c>
      <c r="B36" s="54"/>
      <c r="C36" s="54"/>
      <c r="D36" s="55">
        <v>1698</v>
      </c>
      <c r="E36" s="62" t="s">
        <v>253</v>
      </c>
      <c r="F36" s="47"/>
      <c r="G36" s="47">
        <v>1698</v>
      </c>
      <c r="H36" s="52"/>
    </row>
    <row r="37" spans="1:8" s="32" customFormat="1" ht="14.25" customHeight="1">
      <c r="A37" s="63" t="s">
        <v>254</v>
      </c>
      <c r="B37" s="64">
        <f>B5+B22+B35+B36</f>
        <v>500</v>
      </c>
      <c r="C37" s="64">
        <f>C5+C22+C35+C36</f>
        <v>500</v>
      </c>
      <c r="D37" s="59">
        <f>D5+D22+D35+D36</f>
        <v>5573</v>
      </c>
      <c r="E37" s="65" t="s">
        <v>255</v>
      </c>
      <c r="F37" s="66">
        <f>F28+F29+F33+F34+F35+F36</f>
        <v>500</v>
      </c>
      <c r="G37" s="66">
        <f>G28+G29+G33+G34+G35+G36</f>
        <v>5573</v>
      </c>
      <c r="H37" s="66">
        <f>H28+H29+H33+H34+H35+H36</f>
        <v>2346</v>
      </c>
    </row>
    <row r="38" spans="1:8" s="31" customFormat="1" ht="15.75" customHeight="1">
      <c r="A38" s="33"/>
      <c r="B38" s="34"/>
      <c r="C38" s="34"/>
      <c r="D38" s="35"/>
      <c r="F38" s="34"/>
      <c r="G38" s="34"/>
      <c r="H38" s="35"/>
    </row>
    <row r="39" spans="1:8" s="31" customFormat="1" ht="15.75" customHeight="1">
      <c r="A39" s="33"/>
      <c r="B39" s="34"/>
      <c r="C39" s="34"/>
      <c r="D39" s="35"/>
      <c r="F39" s="34"/>
      <c r="G39" s="34"/>
      <c r="H39" s="35"/>
    </row>
    <row r="40" spans="1:8" s="31" customFormat="1" ht="15.75" customHeight="1">
      <c r="A40" s="33"/>
      <c r="B40" s="34"/>
      <c r="C40" s="34"/>
      <c r="D40" s="35"/>
      <c r="F40" s="34"/>
      <c r="G40" s="34"/>
      <c r="H40" s="35"/>
    </row>
    <row r="41" spans="1:8" s="31" customFormat="1" ht="15.75" customHeight="1">
      <c r="A41" s="33"/>
      <c r="B41" s="34"/>
      <c r="C41" s="34"/>
      <c r="D41" s="35"/>
      <c r="F41" s="34"/>
      <c r="G41" s="34"/>
      <c r="H41" s="35"/>
    </row>
    <row r="42" spans="1:8" s="31" customFormat="1" ht="73.5" customHeight="1">
      <c r="A42" s="33"/>
      <c r="B42" s="34"/>
      <c r="C42" s="34"/>
      <c r="D42" s="35"/>
      <c r="F42" s="34"/>
      <c r="G42" s="34"/>
      <c r="H42" s="35"/>
    </row>
  </sheetData>
  <sheetProtection/>
  <mergeCells count="2">
    <mergeCell ref="A2:H2"/>
    <mergeCell ref="G3:H3"/>
  </mergeCells>
  <printOptions/>
  <pageMargins left="0.5506944444444445" right="0.39305555555555555" top="1" bottom="1" header="0.5" footer="0.5"/>
  <pageSetup fitToHeight="0" fitToWidth="1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SheetLayoutView="100" workbookViewId="0" topLeftCell="A1">
      <selection activeCell="K25" sqref="K25"/>
    </sheetView>
  </sheetViews>
  <sheetFormatPr defaultColWidth="9.00390625" defaultRowHeight="14.25"/>
  <cols>
    <col min="1" max="1" width="52.375" style="1" customWidth="1"/>
    <col min="2" max="2" width="12.125" style="1" customWidth="1"/>
    <col min="3" max="4" width="12.125" style="3" customWidth="1"/>
    <col min="5" max="5" width="55.50390625" style="1" customWidth="1"/>
    <col min="6" max="6" width="12.00390625" style="1" customWidth="1"/>
    <col min="7" max="7" width="12.125" style="4" customWidth="1"/>
    <col min="8" max="8" width="12.125" style="1" customWidth="1"/>
    <col min="9" max="16384" width="9.00390625" style="1" customWidth="1"/>
  </cols>
  <sheetData>
    <row r="1" ht="13.5">
      <c r="A1" s="1" t="s">
        <v>256</v>
      </c>
    </row>
    <row r="2" spans="1:8" s="1" customFormat="1" ht="25.5">
      <c r="A2" s="5" t="s">
        <v>257</v>
      </c>
      <c r="B2" s="5"/>
      <c r="C2" s="5"/>
      <c r="D2" s="5"/>
      <c r="E2" s="5"/>
      <c r="F2" s="5"/>
      <c r="G2" s="6"/>
      <c r="H2" s="5"/>
    </row>
    <row r="3" spans="1:8" s="2" customFormat="1" ht="12">
      <c r="A3" s="7"/>
      <c r="B3" s="7"/>
      <c r="C3" s="7"/>
      <c r="D3" s="7"/>
      <c r="E3" s="8"/>
      <c r="F3" s="9"/>
      <c r="G3" s="10"/>
      <c r="H3" s="9" t="s">
        <v>3</v>
      </c>
    </row>
    <row r="4" spans="1:8" s="1" customFormat="1" ht="18" customHeight="1">
      <c r="A4" s="11" t="s">
        <v>258</v>
      </c>
      <c r="B4" s="12" t="s">
        <v>7</v>
      </c>
      <c r="C4" s="12" t="s">
        <v>121</v>
      </c>
      <c r="D4" s="12" t="s">
        <v>9</v>
      </c>
      <c r="E4" s="12" t="s">
        <v>258</v>
      </c>
      <c r="F4" s="12" t="s">
        <v>7</v>
      </c>
      <c r="G4" s="13" t="s">
        <v>121</v>
      </c>
      <c r="H4" s="12" t="s">
        <v>9</v>
      </c>
    </row>
    <row r="5" spans="1:8" s="1" customFormat="1" ht="18" customHeight="1">
      <c r="A5" s="14" t="s">
        <v>259</v>
      </c>
      <c r="B5" s="15">
        <f>SUM(B6:B9)</f>
        <v>1300</v>
      </c>
      <c r="C5" s="16">
        <f>SUM(C6:C9)</f>
        <v>1200</v>
      </c>
      <c r="D5" s="16">
        <f>SUM(D6:D9)</f>
        <v>0</v>
      </c>
      <c r="E5" s="17" t="s">
        <v>260</v>
      </c>
      <c r="F5" s="17"/>
      <c r="G5" s="18"/>
      <c r="H5" s="15"/>
    </row>
    <row r="6" spans="1:8" s="1" customFormat="1" ht="18" customHeight="1">
      <c r="A6" s="19" t="s">
        <v>261</v>
      </c>
      <c r="B6" s="15"/>
      <c r="C6" s="16"/>
      <c r="D6" s="16"/>
      <c r="E6" s="17" t="s">
        <v>262</v>
      </c>
      <c r="F6" s="17">
        <f>SUM(F7+F8+F17+F19+F20)</f>
        <v>300</v>
      </c>
      <c r="G6" s="17">
        <f>SUM(G7+G8+G17+G19+G20)</f>
        <v>806</v>
      </c>
      <c r="H6" s="17">
        <f>SUM(H7+H8+H17+H19+H20)</f>
        <v>0</v>
      </c>
    </row>
    <row r="7" spans="1:8" s="1" customFormat="1" ht="18" customHeight="1">
      <c r="A7" s="19" t="s">
        <v>263</v>
      </c>
      <c r="B7" s="20"/>
      <c r="C7" s="21"/>
      <c r="D7" s="21"/>
      <c r="E7" s="22" t="s">
        <v>264</v>
      </c>
      <c r="F7" s="22"/>
      <c r="G7" s="23"/>
      <c r="H7" s="20"/>
    </row>
    <row r="8" spans="1:8" s="1" customFormat="1" ht="18" customHeight="1">
      <c r="A8" s="19" t="s">
        <v>265</v>
      </c>
      <c r="B8" s="15"/>
      <c r="C8" s="16"/>
      <c r="D8" s="16"/>
      <c r="E8" s="22" t="s">
        <v>266</v>
      </c>
      <c r="F8" s="22"/>
      <c r="G8" s="18"/>
      <c r="H8" s="15"/>
    </row>
    <row r="9" spans="1:8" s="1" customFormat="1" ht="18" customHeight="1">
      <c r="A9" s="19" t="s">
        <v>267</v>
      </c>
      <c r="B9" s="15">
        <v>1300</v>
      </c>
      <c r="C9" s="16">
        <v>1200</v>
      </c>
      <c r="D9" s="16"/>
      <c r="E9" s="22" t="s">
        <v>268</v>
      </c>
      <c r="F9" s="22"/>
      <c r="G9" s="18"/>
      <c r="H9" s="15"/>
    </row>
    <row r="10" spans="1:8" s="1" customFormat="1" ht="18" customHeight="1">
      <c r="A10" s="14" t="s">
        <v>269</v>
      </c>
      <c r="B10" s="15"/>
      <c r="C10" s="16"/>
      <c r="D10" s="16"/>
      <c r="E10" s="22" t="s">
        <v>270</v>
      </c>
      <c r="F10" s="22"/>
      <c r="G10" s="18"/>
      <c r="H10" s="15"/>
    </row>
    <row r="11" spans="1:8" s="1" customFormat="1" ht="18" customHeight="1">
      <c r="A11" s="19" t="s">
        <v>271</v>
      </c>
      <c r="B11" s="15"/>
      <c r="C11" s="16"/>
      <c r="D11" s="16"/>
      <c r="E11" s="22" t="s">
        <v>272</v>
      </c>
      <c r="F11" s="22"/>
      <c r="G11" s="18"/>
      <c r="H11" s="15"/>
    </row>
    <row r="12" spans="1:8" s="1" customFormat="1" ht="18" customHeight="1">
      <c r="A12" s="19" t="s">
        <v>273</v>
      </c>
      <c r="B12" s="15"/>
      <c r="C12" s="16"/>
      <c r="D12" s="16"/>
      <c r="E12" s="22" t="s">
        <v>274</v>
      </c>
      <c r="F12" s="22"/>
      <c r="G12" s="18"/>
      <c r="H12" s="15"/>
    </row>
    <row r="13" spans="1:8" s="1" customFormat="1" ht="18" customHeight="1">
      <c r="A13" s="19" t="s">
        <v>275</v>
      </c>
      <c r="B13" s="15"/>
      <c r="C13" s="16"/>
      <c r="D13" s="16"/>
      <c r="E13" s="22" t="s">
        <v>276</v>
      </c>
      <c r="F13" s="22"/>
      <c r="G13" s="18"/>
      <c r="H13" s="15"/>
    </row>
    <row r="14" spans="1:8" s="1" customFormat="1" ht="18" customHeight="1">
      <c r="A14" s="19" t="s">
        <v>277</v>
      </c>
      <c r="B14" s="15"/>
      <c r="C14" s="16"/>
      <c r="D14" s="16"/>
      <c r="E14" s="22" t="s">
        <v>278</v>
      </c>
      <c r="F14" s="22"/>
      <c r="G14" s="18"/>
      <c r="H14" s="15"/>
    </row>
    <row r="15" spans="1:8" s="1" customFormat="1" ht="18" customHeight="1">
      <c r="A15" s="14" t="s">
        <v>279</v>
      </c>
      <c r="B15" s="15"/>
      <c r="C15" s="16"/>
      <c r="D15" s="16"/>
      <c r="E15" s="22" t="s">
        <v>280</v>
      </c>
      <c r="F15" s="22"/>
      <c r="G15" s="18"/>
      <c r="H15" s="15"/>
    </row>
    <row r="16" spans="1:8" s="1" customFormat="1" ht="18" customHeight="1">
      <c r="A16" s="19" t="s">
        <v>281</v>
      </c>
      <c r="B16" s="15"/>
      <c r="C16" s="16"/>
      <c r="D16" s="16"/>
      <c r="E16" s="22" t="s">
        <v>282</v>
      </c>
      <c r="F16" s="22"/>
      <c r="G16" s="18"/>
      <c r="H16" s="15"/>
    </row>
    <row r="17" spans="1:8" s="1" customFormat="1" ht="18" customHeight="1">
      <c r="A17" s="19" t="s">
        <v>283</v>
      </c>
      <c r="B17" s="15"/>
      <c r="C17" s="16"/>
      <c r="D17" s="16"/>
      <c r="E17" s="22" t="s">
        <v>284</v>
      </c>
      <c r="F17" s="22"/>
      <c r="G17" s="18"/>
      <c r="H17" s="15"/>
    </row>
    <row r="18" spans="1:8" s="1" customFormat="1" ht="18" customHeight="1">
      <c r="A18" s="19" t="s">
        <v>285</v>
      </c>
      <c r="B18" s="15"/>
      <c r="C18" s="16"/>
      <c r="D18" s="16"/>
      <c r="E18" s="22" t="s">
        <v>286</v>
      </c>
      <c r="F18" s="22"/>
      <c r="G18" s="18"/>
      <c r="H18" s="15"/>
    </row>
    <row r="19" spans="1:8" s="1" customFormat="1" ht="18" customHeight="1">
      <c r="A19" s="19" t="s">
        <v>287</v>
      </c>
      <c r="B19" s="15"/>
      <c r="C19" s="16"/>
      <c r="D19" s="16"/>
      <c r="E19" s="22" t="s">
        <v>288</v>
      </c>
      <c r="F19" s="22"/>
      <c r="G19" s="18"/>
      <c r="H19" s="15"/>
    </row>
    <row r="20" spans="1:8" s="1" customFormat="1" ht="18" customHeight="1">
      <c r="A20" s="14" t="s">
        <v>289</v>
      </c>
      <c r="B20" s="15"/>
      <c r="C20" s="16"/>
      <c r="D20" s="16"/>
      <c r="E20" s="22" t="s">
        <v>290</v>
      </c>
      <c r="F20" s="24">
        <f>SUM(F21)</f>
        <v>300</v>
      </c>
      <c r="G20" s="18">
        <f>SUM(G21)</f>
        <v>806</v>
      </c>
      <c r="H20" s="15"/>
    </row>
    <row r="21" spans="1:8" s="1" customFormat="1" ht="18" customHeight="1">
      <c r="A21" s="19" t="s">
        <v>291</v>
      </c>
      <c r="B21" s="20"/>
      <c r="C21" s="21"/>
      <c r="D21" s="21"/>
      <c r="E21" s="22" t="s">
        <v>292</v>
      </c>
      <c r="F21" s="25">
        <v>300</v>
      </c>
      <c r="G21" s="23">
        <v>806</v>
      </c>
      <c r="H21" s="20"/>
    </row>
    <row r="22" spans="1:8" s="1" customFormat="1" ht="18" customHeight="1">
      <c r="A22" s="19" t="s">
        <v>293</v>
      </c>
      <c r="B22" s="20"/>
      <c r="C22" s="21"/>
      <c r="D22" s="21"/>
      <c r="E22" s="17" t="s">
        <v>294</v>
      </c>
      <c r="F22" s="15">
        <v>1000</v>
      </c>
      <c r="G22" s="18">
        <v>1000</v>
      </c>
      <c r="H22" s="20"/>
    </row>
    <row r="23" spans="1:8" s="1" customFormat="1" ht="18" customHeight="1">
      <c r="A23" s="19" t="s">
        <v>295</v>
      </c>
      <c r="B23" s="20"/>
      <c r="C23" s="21"/>
      <c r="D23" s="21"/>
      <c r="E23" s="22" t="s">
        <v>296</v>
      </c>
      <c r="F23" s="20"/>
      <c r="G23" s="23"/>
      <c r="H23" s="20"/>
    </row>
    <row r="24" spans="1:8" s="1" customFormat="1" ht="18" customHeight="1">
      <c r="A24" s="14" t="s">
        <v>297</v>
      </c>
      <c r="B24" s="15"/>
      <c r="C24" s="16">
        <v>1</v>
      </c>
      <c r="D24" s="16">
        <v>1</v>
      </c>
      <c r="E24" s="22" t="s">
        <v>298</v>
      </c>
      <c r="F24" s="20"/>
      <c r="G24" s="18"/>
      <c r="H24" s="15"/>
    </row>
    <row r="25" spans="1:8" s="1" customFormat="1" ht="18" customHeight="1">
      <c r="A25" s="19" t="s">
        <v>299</v>
      </c>
      <c r="B25" s="20"/>
      <c r="C25" s="21">
        <v>1</v>
      </c>
      <c r="D25" s="21">
        <v>1</v>
      </c>
      <c r="E25" s="22" t="s">
        <v>300</v>
      </c>
      <c r="F25" s="20">
        <f>SUM(F26)</f>
        <v>1000</v>
      </c>
      <c r="G25" s="23">
        <v>1000</v>
      </c>
      <c r="H25" s="20"/>
    </row>
    <row r="26" spans="1:8" s="1" customFormat="1" ht="18" customHeight="1">
      <c r="A26" s="26"/>
      <c r="B26" s="26"/>
      <c r="C26" s="27"/>
      <c r="D26" s="27"/>
      <c r="E26" s="22" t="s">
        <v>301</v>
      </c>
      <c r="F26" s="20">
        <v>1000</v>
      </c>
      <c r="G26" s="18">
        <v>1000</v>
      </c>
      <c r="H26" s="15"/>
    </row>
    <row r="27" spans="1:8" s="1" customFormat="1" ht="18" customHeight="1">
      <c r="A27" s="14" t="s">
        <v>302</v>
      </c>
      <c r="B27" s="17"/>
      <c r="C27" s="28">
        <v>605</v>
      </c>
      <c r="D27" s="28"/>
      <c r="E27" s="29" t="s">
        <v>303</v>
      </c>
      <c r="F27" s="29"/>
      <c r="G27" s="18"/>
      <c r="H27" s="17"/>
    </row>
    <row r="28" spans="1:8" s="1" customFormat="1" ht="18" customHeight="1">
      <c r="A28" s="14" t="s">
        <v>304</v>
      </c>
      <c r="B28" s="15">
        <f>B5+B10+B15+B20+B24</f>
        <v>1300</v>
      </c>
      <c r="C28" s="16">
        <f>C5+C10+C15+C20+C24+C27</f>
        <v>1806</v>
      </c>
      <c r="D28" s="16">
        <f>D5+D10+D15+D20+D24</f>
        <v>1</v>
      </c>
      <c r="E28" s="29" t="s">
        <v>305</v>
      </c>
      <c r="F28" s="30">
        <f>F6+F5+F22</f>
        <v>1300</v>
      </c>
      <c r="G28" s="30">
        <f>G6+G5+G22</f>
        <v>1806</v>
      </c>
      <c r="H28" s="30">
        <f>H6+H5+H22</f>
        <v>0</v>
      </c>
    </row>
  </sheetData>
  <sheetProtection/>
  <mergeCells count="1">
    <mergeCell ref="A2:H2"/>
  </mergeCells>
  <printOptions/>
  <pageMargins left="0.75" right="0.75" top="1" bottom="1" header="0.5" footer="0.5"/>
  <pageSetup fitToHeight="0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人勤春来早.</cp:lastModifiedBy>
  <dcterms:created xsi:type="dcterms:W3CDTF">2022-03-08T02:59:58Z</dcterms:created>
  <dcterms:modified xsi:type="dcterms:W3CDTF">2023-08-24T03:03:19Z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071C491EB5494D05A3CF3B12B82B1981_13</vt:lpwstr>
  </property>
  <property fmtid="{D5CDD505-2E9C-101B-9397-08002B2CF9AE}" pid="4" name="KSOProductBuildV">
    <vt:lpwstr>2052-11.8.2.10972</vt:lpwstr>
  </property>
</Properties>
</file>