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般公共预算收入" sheetId="1" r:id="rId1"/>
    <sheet name="一般公共预算支出" sheetId="3" r:id="rId2"/>
    <sheet name="一般公共预算支出经济分类" sheetId="6" r:id="rId3"/>
    <sheet name="基金预算收支" sheetId="2" r:id="rId4"/>
    <sheet name="国有资本经营预算收支" sheetId="4" r:id="rId5"/>
    <sheet name="社保基金预算收支" sheetId="5" r:id="rId6"/>
    <sheet name="地方政府债务" sheetId="7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xlnm._FilterDatabase" localSheetId="3" hidden="1">基金预算收支!$A$1:$C$33</definedName>
    <definedName name="a">#N/A</definedName>
    <definedName name="b">#N/A</definedName>
    <definedName name="d">#N/A</definedName>
    <definedName name="Database" localSheetId="3">#REF!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3">基金预算收支!$1:$3</definedName>
    <definedName name="_xlnm.Print_Titles">#N/A</definedName>
    <definedName name="s">#N/A</definedName>
    <definedName name="地区名称">#REF!</definedName>
    <definedName name="支出">#REF!</definedName>
    <definedName name="_xlnm.Print_Titles" localSheetId="2">一般公共预算支出经济分类!$1:$5</definedName>
  </definedNames>
  <calcPr calcId="144525"/>
</workbook>
</file>

<file path=xl/sharedStrings.xml><?xml version="1.0" encoding="utf-8"?>
<sst xmlns="http://schemas.openxmlformats.org/spreadsheetml/2006/main" count="369" uniqueCount="315">
  <si>
    <t>2020年一般公共预算收入草案表</t>
  </si>
  <si>
    <t>单位：万元</t>
  </si>
  <si>
    <t>预    算    科    目</t>
  </si>
  <si>
    <t>预算数</t>
  </si>
  <si>
    <t>调整预算数</t>
  </si>
  <si>
    <t>执行数</t>
  </si>
  <si>
    <t>备注</t>
  </si>
  <si>
    <t>税收收入小计</t>
  </si>
  <si>
    <t>一、增值税</t>
  </si>
  <si>
    <t>二、企业所得税</t>
  </si>
  <si>
    <t>三、企业所得税退税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</si>
  <si>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</si>
  <si>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</si>
  <si>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</si>
  <si>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</si>
  <si>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</si>
  <si>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</si>
  <si>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</si>
  <si>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</si>
  <si>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</si>
  <si>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</si>
  <si>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</si>
  <si>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</si>
  <si>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</si>
  <si>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</si>
  <si>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</si>
  <si>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</si>
  <si>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</si>
  <si>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</si>
  <si>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</si>
  <si>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</si>
  <si>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</si>
  <si>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</si>
  <si>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地方一般公共预算收入合计</t>
  </si>
  <si>
    <t>转移性收入</t>
  </si>
  <si>
    <t xml:space="preserve">  上级补助收入</t>
  </si>
  <si>
    <t xml:space="preserve">    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</si>
  <si>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</si>
  <si>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</si>
  <si>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</si>
  <si>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增值税五五分享税收返还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</si>
  <si>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</si>
  <si>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</si>
  <si>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</si>
  <si>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</si>
  <si>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</si>
  <si>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</si>
  <si>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</si>
  <si>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</si>
  <si>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</si>
  <si>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</si>
  <si>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</si>
  <si>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</si>
  <si>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贫困地区转移支付收入</t>
  </si>
  <si>
    <t xml:space="preserve">      基层公检法司转移支付</t>
  </si>
  <si>
    <t xml:space="preserve">      教育共同财政事权转移支付支出</t>
  </si>
  <si>
    <t xml:space="preserve">      科学技术共同财政事权转移支付</t>
  </si>
  <si>
    <t xml:space="preserve">      文化旅游体育与传媒共同财政事权转移支付支出</t>
  </si>
  <si>
    <t xml:space="preserve">      社会保障和就业共同财政事权转移支付支出</t>
  </si>
  <si>
    <t xml:space="preserve">      卫生健康共同财政事权转移支付支出</t>
  </si>
  <si>
    <t xml:space="preserve">      节能环保共同财政事权转移支付支出</t>
  </si>
  <si>
    <t xml:space="preserve">      农林水共同财政事权转移支付支出</t>
  </si>
  <si>
    <t xml:space="preserve">      交通运输共同财政事权转移支付支出</t>
  </si>
  <si>
    <t xml:space="preserve">      灾害防治及应急管理共同财政事权转移支付支出</t>
  </si>
  <si>
    <t xml:space="preserve">      其他一般性转移支付收入</t>
  </si>
  <si>
    <t xml:space="preserve">    专项转移支付收入</t>
  </si>
  <si>
    <t>上年结余</t>
  </si>
  <si>
    <t>广东援建资金收入</t>
  </si>
  <si>
    <t>调入资金</t>
  </si>
  <si>
    <t>上解支出</t>
  </si>
  <si>
    <t>合计</t>
  </si>
  <si>
    <t>2020年1-8月一般公共预算支出执行表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</si>
  <si>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</si>
  <si>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</si>
  <si>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</si>
  <si>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</si>
  <si>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</si>
  <si>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</si>
  <si>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</si>
  <si>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</si>
  <si>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</si>
  <si>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</si>
  <si>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</si>
  <si>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</si>
  <si>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</si>
  <si>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</si>
  <si>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</si>
  <si>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</si>
  <si>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</si>
  <si>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十八、自然支援海洋气象等支出</t>
  </si>
  <si>
    <t>十九、住房保障支出</t>
  </si>
  <si>
    <t>二十、粮油物资储备支出</t>
  </si>
  <si>
    <t>二十一、灾害防治及应急管理支出</t>
  </si>
  <si>
    <t>二十三、预备费</t>
  </si>
  <si>
    <t>二十四、其他支出</t>
  </si>
  <si>
    <t>二十五、债务付息支出</t>
  </si>
  <si>
    <t>二十五、债务发行费用支出</t>
  </si>
  <si>
    <t>一般公共预算支出合计</t>
  </si>
  <si>
    <t>2020年炉霍县一般公共预算(基本)支出预算经济分类表</t>
  </si>
  <si>
    <t>单位:万元</t>
  </si>
  <si>
    <t>科目编码</t>
  </si>
  <si>
    <t>科目名称</t>
  </si>
  <si>
    <t>一般公共预算支出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</si>
  <si>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</si>
  <si>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</si>
  <si>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</si>
  <si>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</si>
  <si>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</si>
  <si>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</si>
  <si>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</si>
  <si>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</si>
  <si>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</si>
  <si>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</si>
  <si>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</si>
  <si>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</si>
  <si>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</si>
  <si>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</si>
  <si>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</si>
  <si>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</si>
  <si>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</si>
  <si>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</si>
  <si>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</si>
  <si>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</si>
  <si>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</si>
  <si>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</si>
  <si>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</si>
  <si>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</si>
  <si>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</si>
  <si>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</si>
  <si>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</si>
  <si>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</si>
  <si>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</si>
  <si>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</si>
  <si>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</si>
  <si>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</si>
  <si>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</si>
  <si>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</si>
  <si>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</si>
  <si>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</si>
  <si>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</si>
  <si>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</si>
  <si>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</si>
  <si>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</si>
  <si>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</si>
  <si>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</si>
  <si>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</si>
  <si>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</si>
  <si>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</si>
  <si>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</si>
  <si>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</si>
  <si>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</si>
  <si>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</si>
  <si>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</si>
  <si>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</si>
  <si>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</si>
  <si>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</si>
  <si>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</si>
  <si>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</si>
  <si>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</si>
  <si>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</si>
  <si>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</si>
  <si>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</si>
  <si>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2020年1-8月政府性基金预算收支执行表</t>
  </si>
  <si>
    <t>一、政府性基金收入</t>
  </si>
  <si>
    <t>一、文化旅游体育与传媒支出</t>
  </si>
  <si>
    <t xml:space="preserve">      农网还贷资金收入</t>
  </si>
  <si>
    <t>二、社会保障和就业支出</t>
  </si>
  <si>
    <t xml:space="preserve">      民航发展基金收入</t>
  </si>
  <si>
    <t>三、节能环保支出</t>
  </si>
  <si>
    <t xml:space="preserve">      港口建设费收入</t>
  </si>
  <si>
    <t>四、城乡社区支出</t>
  </si>
  <si>
    <t xml:space="preserve">      国家电影事业发展专项资金收入</t>
  </si>
  <si>
    <t xml:space="preserve">    国有土地使用权出让收入及对应专项债务收入安排的支出</t>
  </si>
  <si>
    <t xml:space="preserve">      国有土地收益基金收入</t>
  </si>
  <si>
    <t xml:space="preserve">     国有土地开发资金安排的支出</t>
  </si>
  <si>
    <t xml:space="preserve">      农业土地开发资金收入</t>
  </si>
  <si>
    <t xml:space="preserve">     其他国有土地使用权出让收入安排的支出</t>
  </si>
  <si>
    <t xml:space="preserve">      国有土地使用权出让收入</t>
  </si>
  <si>
    <t>五、农林水支出</t>
  </si>
  <si>
    <t xml:space="preserve">      大中型水库库区基金收入</t>
  </si>
  <si>
    <t>六、交通运输支出</t>
  </si>
  <si>
    <t xml:space="preserve">      彩票公益金收入</t>
  </si>
  <si>
    <t>七、国家电影事业发展专项资金支出</t>
  </si>
  <si>
    <t xml:space="preserve">      城市基础设施配套费收入</t>
  </si>
  <si>
    <t>八、商业服务业等支出</t>
  </si>
  <si>
    <t xml:space="preserve">      小型水库移民扶助基金收入</t>
  </si>
  <si>
    <t>九、其他支出</t>
  </si>
  <si>
    <t xml:space="preserve">      国家重大水利工程建设基金收入</t>
  </si>
  <si>
    <t xml:space="preserve">      其他政府性基金及对应专项债务收入安排的支出</t>
  </si>
  <si>
    <t xml:space="preserve">      车辆通行费</t>
  </si>
  <si>
    <t xml:space="preserve">    彩票公益金安排的支出</t>
  </si>
  <si>
    <t xml:space="preserve">      污水处理费收入</t>
  </si>
  <si>
    <t xml:space="preserve">      用于社会福利的彩票公益金支出</t>
  </si>
  <si>
    <t xml:space="preserve">      彩票发行机构和彩票销售机构的业务费用</t>
  </si>
  <si>
    <t xml:space="preserve">      用于体育事业的彩票公益金支出</t>
  </si>
  <si>
    <t xml:space="preserve">      其他政府性基金收入</t>
  </si>
  <si>
    <t xml:space="preserve">      用于教育事业的彩票公益金支出</t>
  </si>
  <si>
    <t>二、专项债券对应项目专项收入</t>
  </si>
  <si>
    <t xml:space="preserve">      用于残疾人事业的彩票公益金支出</t>
  </si>
  <si>
    <t xml:space="preserve">      港口建设费专项债务对应项目专项收入</t>
  </si>
  <si>
    <t xml:space="preserve">      用于扶贫的彩票公益金支出</t>
  </si>
  <si>
    <t xml:space="preserve">      国家电影事业发展专项资金专项债务对应项目专项收入</t>
  </si>
  <si>
    <t xml:space="preserve">      用于城乡医疗救助的彩票公益金支出</t>
  </si>
  <si>
    <t xml:space="preserve">      国有土地使用权出让金专项债务对应项目专项收入</t>
  </si>
  <si>
    <t>用于其他社会公益事业的彩票公益金支出</t>
  </si>
  <si>
    <t xml:space="preserve">      国有土地收益基金专项债务对应项目专项收入</t>
  </si>
  <si>
    <t>十、债务付息支出</t>
  </si>
  <si>
    <t xml:space="preserve">      农业土地开发资金专项债务对应项目专项收入</t>
  </si>
  <si>
    <t>十一、债务发行费用支出</t>
  </si>
  <si>
    <t xml:space="preserve">      大中型水库库区基金专项债务对应项目专项收入</t>
  </si>
  <si>
    <t xml:space="preserve">      城市基础设施配套费专项债务对应项目专项收入</t>
  </si>
  <si>
    <t>转移性支出</t>
  </si>
  <si>
    <t xml:space="preserve">      小型水库移民扶助基金专项债务对应项目专项收入</t>
  </si>
  <si>
    <t xml:space="preserve">  政府性基金转移支付</t>
  </si>
  <si>
    <t xml:space="preserve">      国家重大水利工程建设基金专项债务对应项目专项收入</t>
  </si>
  <si>
    <t xml:space="preserve">    政府性基金补助支出</t>
  </si>
  <si>
    <t xml:space="preserve">      车辆通行费专项债务对应项目专项收入</t>
  </si>
  <si>
    <t xml:space="preserve">    政府性基金上解支出</t>
  </si>
  <si>
    <t xml:space="preserve">      污水处理费专项债务对应项目专项收入</t>
  </si>
  <si>
    <t xml:space="preserve"> 调出资金</t>
  </si>
  <si>
    <t xml:space="preserve">      其他政府性基金专项债务对应项目专项收入</t>
  </si>
  <si>
    <t xml:space="preserve"> 年终结余</t>
  </si>
  <si>
    <t>地方政府专项债务还本支出</t>
  </si>
  <si>
    <t>专项收入</t>
  </si>
  <si>
    <t>专项支出</t>
  </si>
  <si>
    <t>上年结转结余</t>
  </si>
  <si>
    <t>上年结转支出</t>
  </si>
  <si>
    <t>政府性基金预算收入合计</t>
  </si>
  <si>
    <t>政府性基金预算支出合计</t>
  </si>
  <si>
    <t>2020年1-8月国有资本经营收支执行表</t>
  </si>
  <si>
    <t>项      目</t>
  </si>
  <si>
    <t>一、利润收入</t>
  </si>
  <si>
    <t>一、社会保障和就业支出</t>
  </si>
  <si>
    <t xml:space="preserve">    电力企业利润收入</t>
  </si>
  <si>
    <t>二、国有资本经营预算支出</t>
  </si>
  <si>
    <t xml:space="preserve">    投资服务企业利润收入</t>
  </si>
  <si>
    <t xml:space="preserve">    （一）解决历史遗留问题及改革成本支出</t>
  </si>
  <si>
    <t xml:space="preserve">    贸易企业利润收入</t>
  </si>
  <si>
    <t xml:space="preserve">    （二）国有企业资本金注入</t>
  </si>
  <si>
    <t xml:space="preserve">    其他国有资本经营预算企业利润收入</t>
  </si>
  <si>
    <t xml:space="preserve">          其中：国有经济结构调整支出</t>
  </si>
  <si>
    <t>二、股利、股息收入</t>
  </si>
  <si>
    <t xml:space="preserve">                公益性设施投资支出</t>
  </si>
  <si>
    <t xml:space="preserve">    国有控股公司股利、股息收入</t>
  </si>
  <si>
    <t xml:space="preserve">                前瞻性战略性产业发展支出</t>
  </si>
  <si>
    <t xml:space="preserve">    国有参股公司股利、股息收入</t>
  </si>
  <si>
    <t xml:space="preserve">                生态环境保护支出</t>
  </si>
  <si>
    <t xml:space="preserve">    金融企业股利、股息收入（国资预算）</t>
  </si>
  <si>
    <t xml:space="preserve">                支持科技进步支出</t>
  </si>
  <si>
    <t xml:space="preserve">    其他国有资本经营预算企业股利、股息收入</t>
  </si>
  <si>
    <t xml:space="preserve">                保障国家经济安全支持</t>
  </si>
  <si>
    <t>三、产权转让收入</t>
  </si>
  <si>
    <t xml:space="preserve">                对外投资合作支出</t>
  </si>
  <si>
    <t xml:space="preserve">    国有股权、股份转让收入</t>
  </si>
  <si>
    <t xml:space="preserve">                其他国有企业资本金注入</t>
  </si>
  <si>
    <t xml:space="preserve">    国有独资企业产权转让收入</t>
  </si>
  <si>
    <t xml:space="preserve">    （三）国有企业政策性补贴</t>
  </si>
  <si>
    <t xml:space="preserve">    金融企业产权转让收入</t>
  </si>
  <si>
    <t xml:space="preserve">          其中：国有企业政策性补贴</t>
  </si>
  <si>
    <t xml:space="preserve">    其他国有资本经营预算企业产权转让收入</t>
  </si>
  <si>
    <t xml:space="preserve">    （四）金融国有资本经营预算支出</t>
  </si>
  <si>
    <t>四、清算收入</t>
  </si>
  <si>
    <t xml:space="preserve">    （五）其他国有资本经营预算支出</t>
  </si>
  <si>
    <t xml:space="preserve">    国有股权、股份清算收入</t>
  </si>
  <si>
    <t xml:space="preserve">          其中：其他国有资本经营预算支出</t>
  </si>
  <si>
    <t xml:space="preserve">   国有独资企业清算收入</t>
  </si>
  <si>
    <t>三、转移性支出</t>
  </si>
  <si>
    <t xml:space="preserve">    其他国有资本经营预算企业清算收入</t>
  </si>
  <si>
    <t xml:space="preserve">    （一）国有资本经营预算转移支付</t>
  </si>
  <si>
    <t>五、其他收入</t>
  </si>
  <si>
    <t xml:space="preserve">          其中：国有资本经营预算转移支付支出</t>
  </si>
  <si>
    <t xml:space="preserve">    其他国有资本经营预算收入</t>
  </si>
  <si>
    <t xml:space="preserve">    （二）调出资金</t>
  </si>
  <si>
    <t>国 有 资 本 经 营 预 算 收 入</t>
  </si>
  <si>
    <t xml:space="preserve">          其中：国有资本经营预算调出资金</t>
  </si>
  <si>
    <t xml:space="preserve"> 国 有 资 本 经 营 预 算 支 出</t>
  </si>
  <si>
    <t>上 年 结 转 收 入</t>
  </si>
  <si>
    <t>结 转 下 年 支 出</t>
  </si>
  <si>
    <t>2020年社会保险基金预算收支表</t>
  </si>
  <si>
    <t>项        目</t>
  </si>
  <si>
    <t xml:space="preserve">企业职工基本
养老保险基金
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</si>
  <si>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</si>
  <si>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</si>
  <si>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</si>
  <si>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</si>
  <si>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</si>
  <si>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</si>
  <si>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</si>
  <si>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</si>
  <si>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</si>
  <si>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</si>
  <si>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</si>
  <si>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</si>
  <si>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</si>
  <si>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</si>
  <si>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</si>
  <si>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</si>
  <si>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</si>
  <si>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</si>
  <si>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</si>
  <si>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</si>
  <si>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</si>
  <si>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</si>
  <si>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</si>
  <si>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2020年1-8月政府债券余额汇总表</t>
  </si>
  <si>
    <t>地区：513327 炉霍县</t>
  </si>
  <si>
    <t>截止期间：2020年08月</t>
  </si>
  <si>
    <t>地区</t>
  </si>
  <si>
    <t>余额总计</t>
  </si>
  <si>
    <t>新增债券</t>
  </si>
  <si>
    <t>偿还到期政府债券(再融资债券）</t>
  </si>
  <si>
    <t>一般债券</t>
  </si>
  <si>
    <t>专项债券</t>
  </si>
  <si>
    <t xml:space="preserve">合计 </t>
  </si>
  <si>
    <t xml:space="preserve">    炉霍县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</si>
</sst>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;\-#,##0.00;;"/>
    <numFmt numFmtId="177" formatCode="#,##0_ "/>
    <numFmt numFmtId="178" formatCode="0_ "/>
    <numFmt numFmtId="179" formatCode="0.00_ "/>
    <numFmt numFmtId="180" formatCode="0.0_);[Red]\(0.0\)"/>
    <numFmt numFmtId="181" formatCode="#,##0_);[Red]\(#,##0\)"/>
    <numFmt numFmtId="182" formatCode="0.00_);[Red]\(0.00\)"/>
    <numFmt numFmtId="183" formatCode="0.0_ "/>
    <numFmt numFmtId="184" formatCode="0_);[Red]\(0\)"/>
  </numFmts>
  <fonts count="48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15"/>
      <name val="微软雅黑"/>
      <charset val="134"/>
    </font>
    <font>
      <sz val="9"/>
      <name val="SimSun"/>
      <charset val="134"/>
    </font>
    <font>
      <sz val="11"/>
      <name val="SimSun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20"/>
      <name val="宋体"/>
      <charset val="134"/>
    </font>
    <font>
      <sz val="12"/>
      <color indexed="8"/>
      <name val="Arial Narrow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10"/>
      <name val="宋体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b/>
      <sz val="12"/>
      <name val="仿宋"/>
      <charset val="134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2"/>
      <name val="仿宋_GB2312"/>
      <charset val="134"/>
    </font>
  </fonts>
  <fills count="39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7" fillId="24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3" borderId="31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5" fillId="0" borderId="0"/>
    <xf numFmtId="0" fontId="30" fillId="21" borderId="0" applyNumberFormat="0" applyBorder="0" applyAlignment="0" applyProtection="0">
      <alignment vertical="center"/>
    </xf>
    <xf numFmtId="0" fontId="33" fillId="18" borderId="32" applyNumberFormat="0" applyAlignment="0" applyProtection="0">
      <alignment vertical="center"/>
    </xf>
    <xf numFmtId="0" fontId="41" fillId="18" borderId="34" applyNumberFormat="0" applyAlignment="0" applyProtection="0">
      <alignment vertical="center"/>
    </xf>
    <xf numFmtId="0" fontId="44" fillId="36" borderId="35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7" fillId="0" borderId="0"/>
    <xf numFmtId="0" fontId="27" fillId="3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5" fillId="0" borderId="0"/>
    <xf numFmtId="0" fontId="27" fillId="3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0"/>
    <xf numFmtId="0" fontId="30" fillId="1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>
      <alignment vertical="center"/>
    </xf>
    <xf numFmtId="0" fontId="5" fillId="0" borderId="0"/>
    <xf numFmtId="0" fontId="0" fillId="0" borderId="0"/>
  </cellStyleXfs>
  <cellXfs count="17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5" fillId="0" borderId="0" xfId="62" applyFont="1" applyFill="1" applyBorder="1"/>
    <xf numFmtId="0" fontId="5" fillId="0" borderId="0" xfId="62" applyFont="1" applyFill="1" applyBorder="1" applyAlignment="1">
      <alignment wrapText="1"/>
    </xf>
    <xf numFmtId="0" fontId="5" fillId="0" borderId="0" xfId="62" applyFont="1" applyFill="1" applyAlignment="1">
      <alignment wrapText="1"/>
    </xf>
    <xf numFmtId="0" fontId="6" fillId="3" borderId="0" xfId="62" applyFont="1" applyFill="1" applyBorder="1" applyAlignment="1">
      <alignment horizontal="center" vertical="center"/>
    </xf>
    <xf numFmtId="0" fontId="6" fillId="3" borderId="0" xfId="62" applyFont="1" applyFill="1" applyBorder="1" applyAlignment="1">
      <alignment horizontal="center" vertical="center" wrapText="1"/>
    </xf>
    <xf numFmtId="0" fontId="7" fillId="3" borderId="0" xfId="62" applyFont="1" applyFill="1" applyBorder="1" applyAlignment="1">
      <alignment wrapText="1"/>
    </xf>
    <xf numFmtId="0" fontId="8" fillId="3" borderId="0" xfId="62" applyFont="1" applyFill="1" applyBorder="1" applyAlignment="1">
      <alignment vertical="center"/>
    </xf>
    <xf numFmtId="0" fontId="8" fillId="3" borderId="0" xfId="62" applyFont="1" applyFill="1" applyBorder="1" applyAlignment="1">
      <alignment vertical="center" wrapText="1"/>
    </xf>
    <xf numFmtId="0" fontId="5" fillId="3" borderId="0" xfId="62" applyFont="1" applyFill="1" applyBorder="1" applyAlignment="1">
      <alignment wrapText="1"/>
    </xf>
    <xf numFmtId="0" fontId="9" fillId="3" borderId="13" xfId="62" applyFont="1" applyFill="1" applyBorder="1" applyAlignment="1">
      <alignment vertical="center"/>
    </xf>
    <xf numFmtId="0" fontId="8" fillId="3" borderId="14" xfId="62" applyFont="1" applyFill="1" applyBorder="1" applyAlignment="1">
      <alignment vertical="center" wrapText="1"/>
    </xf>
    <xf numFmtId="0" fontId="5" fillId="3" borderId="14" xfId="62" applyFont="1" applyFill="1" applyBorder="1" applyAlignment="1">
      <alignment wrapText="1"/>
    </xf>
    <xf numFmtId="0" fontId="8" fillId="3" borderId="13" xfId="62" applyFont="1" applyFill="1" applyBorder="1" applyAlignment="1">
      <alignment vertical="center" wrapText="1"/>
    </xf>
    <xf numFmtId="0" fontId="9" fillId="3" borderId="15" xfId="62" applyFont="1" applyFill="1" applyBorder="1" applyAlignment="1">
      <alignment horizontal="center" vertical="center"/>
    </xf>
    <xf numFmtId="0" fontId="9" fillId="3" borderId="16" xfId="62" applyFont="1" applyFill="1" applyBorder="1" applyAlignment="1">
      <alignment horizontal="center" vertical="center" wrapText="1"/>
    </xf>
    <xf numFmtId="0" fontId="9" fillId="3" borderId="17" xfId="62" applyFont="1" applyFill="1" applyBorder="1" applyAlignment="1">
      <alignment horizontal="center" vertical="center" wrapText="1"/>
    </xf>
    <xf numFmtId="0" fontId="9" fillId="3" borderId="18" xfId="62" applyFont="1" applyFill="1" applyBorder="1" applyAlignment="1">
      <alignment horizontal="center" vertical="center" wrapText="1"/>
    </xf>
    <xf numFmtId="0" fontId="9" fillId="3" borderId="19" xfId="62" applyFont="1" applyFill="1" applyBorder="1" applyAlignment="1">
      <alignment horizontal="center" vertical="center" wrapText="1"/>
    </xf>
    <xf numFmtId="0" fontId="9" fillId="3" borderId="20" xfId="62" applyFont="1" applyFill="1" applyBorder="1" applyAlignment="1">
      <alignment horizontal="center" vertical="center" wrapText="1"/>
    </xf>
    <xf numFmtId="0" fontId="9" fillId="3" borderId="21" xfId="62" applyFont="1" applyFill="1" applyBorder="1" applyAlignment="1">
      <alignment horizontal="center" vertical="center"/>
    </xf>
    <xf numFmtId="0" fontId="9" fillId="3" borderId="22" xfId="62" applyFont="1" applyFill="1" applyBorder="1" applyAlignment="1">
      <alignment horizontal="center" vertical="center" wrapText="1"/>
    </xf>
    <xf numFmtId="0" fontId="9" fillId="3" borderId="21" xfId="62" applyFont="1" applyFill="1" applyBorder="1" applyAlignment="1">
      <alignment horizontal="left" vertical="center"/>
    </xf>
    <xf numFmtId="176" fontId="9" fillId="3" borderId="23" xfId="62" applyNumberFormat="1" applyFont="1" applyFill="1" applyBorder="1" applyAlignment="1">
      <alignment horizontal="right" vertical="center" wrapText="1"/>
    </xf>
    <xf numFmtId="176" fontId="10" fillId="3" borderId="23" xfId="62" applyNumberFormat="1" applyFont="1" applyFill="1" applyBorder="1" applyAlignment="1">
      <alignment horizontal="center" vertical="center" wrapText="1"/>
    </xf>
    <xf numFmtId="176" fontId="10" fillId="3" borderId="23" xfId="62" applyNumberFormat="1" applyFont="1" applyFill="1" applyBorder="1" applyAlignment="1">
      <alignment horizontal="right" vertical="center" wrapText="1"/>
    </xf>
    <xf numFmtId="176" fontId="9" fillId="3" borderId="15" xfId="62" applyNumberFormat="1" applyFont="1" applyFill="1" applyBorder="1" applyAlignment="1">
      <alignment horizontal="right" vertical="center" wrapText="1"/>
    </xf>
    <xf numFmtId="0" fontId="9" fillId="3" borderId="15" xfId="62" applyFont="1" applyFill="1" applyBorder="1" applyAlignment="1">
      <alignment horizontal="left" vertical="center"/>
    </xf>
    <xf numFmtId="176" fontId="9" fillId="3" borderId="15" xfId="62" applyNumberFormat="1" applyFont="1" applyFill="1" applyBorder="1" applyAlignment="1">
      <alignment horizontal="center" vertical="center" wrapText="1"/>
    </xf>
    <xf numFmtId="0" fontId="9" fillId="3" borderId="15" xfId="62" applyFont="1" applyFill="1" applyBorder="1" applyAlignment="1">
      <alignment vertical="center"/>
    </xf>
    <xf numFmtId="176" fontId="10" fillId="3" borderId="15" xfId="62" applyNumberFormat="1" applyFont="1" applyFill="1" applyBorder="1" applyAlignment="1">
      <alignment horizontal="center" vertical="center" wrapText="1"/>
    </xf>
    <xf numFmtId="176" fontId="10" fillId="3" borderId="15" xfId="62" applyNumberFormat="1" applyFont="1" applyFill="1" applyBorder="1" applyAlignment="1">
      <alignment horizontal="right" vertical="center" wrapText="1"/>
    </xf>
    <xf numFmtId="0" fontId="6" fillId="3" borderId="0" xfId="62" applyFont="1" applyFill="1" applyAlignment="1">
      <alignment horizontal="center" vertical="center" wrapText="1"/>
    </xf>
    <xf numFmtId="0" fontId="9" fillId="3" borderId="0" xfId="62" applyFont="1" applyFill="1" applyBorder="1" applyAlignment="1">
      <alignment horizontal="right" wrapText="1"/>
    </xf>
    <xf numFmtId="0" fontId="9" fillId="3" borderId="0" xfId="62" applyFont="1" applyFill="1" applyAlignment="1">
      <alignment horizontal="right" wrapText="1"/>
    </xf>
    <xf numFmtId="0" fontId="11" fillId="3" borderId="0" xfId="62" applyFont="1" applyFill="1" applyAlignment="1">
      <alignment horizontal="center" vertical="center" wrapText="1"/>
    </xf>
    <xf numFmtId="0" fontId="11" fillId="3" borderId="0" xfId="62" applyFont="1" applyFill="1" applyAlignment="1">
      <alignment horizontal="right" vertical="center" wrapText="1"/>
    </xf>
    <xf numFmtId="0" fontId="9" fillId="3" borderId="24" xfId="62" applyFont="1" applyFill="1" applyBorder="1" applyAlignment="1">
      <alignment horizontal="center" vertical="center" wrapText="1"/>
    </xf>
    <xf numFmtId="176" fontId="9" fillId="3" borderId="20" xfId="62" applyNumberFormat="1" applyFont="1" applyFill="1" applyBorder="1" applyAlignment="1">
      <alignment horizontal="right" vertical="center" wrapText="1"/>
    </xf>
    <xf numFmtId="176" fontId="9" fillId="3" borderId="22" xfId="62" applyNumberFormat="1" applyFont="1" applyFill="1" applyBorder="1" applyAlignment="1">
      <alignment horizontal="right" vertical="center" wrapText="1"/>
    </xf>
    <xf numFmtId="0" fontId="5" fillId="0" borderId="0" xfId="48" applyFont="1" applyFill="1" applyAlignment="1">
      <alignment vertical="center" wrapText="1"/>
    </xf>
    <xf numFmtId="0" fontId="12" fillId="0" borderId="0" xfId="48" applyFont="1" applyFill="1" applyAlignment="1">
      <alignment vertical="center" wrapText="1"/>
    </xf>
    <xf numFmtId="0" fontId="5" fillId="0" borderId="0" xfId="48" applyAlignment="1">
      <alignment vertical="center" wrapText="1"/>
    </xf>
    <xf numFmtId="0" fontId="7" fillId="0" borderId="0" xfId="48" applyFont="1" applyAlignment="1">
      <alignment horizontal="center" vertical="center" wrapText="1"/>
    </xf>
    <xf numFmtId="0" fontId="13" fillId="0" borderId="0" xfId="48" applyFont="1" applyBorder="1" applyAlignment="1">
      <alignment horizontal="center" vertical="center" wrapText="1"/>
    </xf>
    <xf numFmtId="0" fontId="13" fillId="0" borderId="0" xfId="48" applyFont="1" applyBorder="1" applyAlignment="1">
      <alignment vertical="center" wrapText="1"/>
    </xf>
    <xf numFmtId="0" fontId="13" fillId="0" borderId="0" xfId="48" applyFont="1" applyAlignment="1">
      <alignment vertical="center" wrapText="1"/>
    </xf>
    <xf numFmtId="0" fontId="14" fillId="4" borderId="14" xfId="61" applyFont="1" applyFill="1" applyBorder="1" applyAlignment="1">
      <alignment horizontal="right"/>
    </xf>
    <xf numFmtId="0" fontId="15" fillId="0" borderId="25" xfId="48" applyFont="1" applyBorder="1" applyAlignment="1">
      <alignment horizontal="center" vertical="center" wrapText="1"/>
    </xf>
    <xf numFmtId="0" fontId="15" fillId="0" borderId="22" xfId="48" applyFont="1" applyBorder="1" applyAlignment="1">
      <alignment horizontal="center" vertical="center" wrapText="1"/>
    </xf>
    <xf numFmtId="0" fontId="15" fillId="0" borderId="16" xfId="12" applyFont="1" applyBorder="1" applyAlignment="1">
      <alignment vertical="center" wrapText="1"/>
    </xf>
    <xf numFmtId="0" fontId="15" fillId="0" borderId="22" xfId="12" applyFont="1" applyBorder="1" applyAlignment="1">
      <alignment vertical="center" wrapText="1"/>
    </xf>
    <xf numFmtId="0" fontId="13" fillId="0" borderId="16" xfId="12" applyFont="1" applyBorder="1" applyAlignment="1">
      <alignment vertical="center" wrapText="1"/>
    </xf>
    <xf numFmtId="0" fontId="13" fillId="0" borderId="22" xfId="12" applyFont="1" applyBorder="1" applyAlignment="1">
      <alignment vertical="center" wrapText="1"/>
    </xf>
    <xf numFmtId="0" fontId="15" fillId="0" borderId="22" xfId="12" applyFont="1" applyFill="1" applyBorder="1" applyAlignment="1">
      <alignment vertical="center" wrapText="1"/>
    </xf>
    <xf numFmtId="177" fontId="14" fillId="0" borderId="0" xfId="59" applyNumberFormat="1" applyFont="1" applyAlignment="1">
      <alignment vertical="center"/>
    </xf>
    <xf numFmtId="177" fontId="14" fillId="0" borderId="0" xfId="59" applyNumberFormat="1" applyFont="1" applyFill="1" applyAlignment="1">
      <alignment vertical="center"/>
    </xf>
    <xf numFmtId="177" fontId="14" fillId="0" borderId="0" xfId="59" applyNumberFormat="1" applyFont="1"/>
    <xf numFmtId="177" fontId="14" fillId="0" borderId="0" xfId="59" applyNumberFormat="1" applyFont="1" applyAlignment="1">
      <alignment wrapText="1"/>
    </xf>
    <xf numFmtId="177" fontId="14" fillId="0" borderId="0" xfId="59" applyNumberFormat="1" applyFont="1" applyAlignment="1">
      <alignment horizontal="center"/>
    </xf>
    <xf numFmtId="0" fontId="16" fillId="0" borderId="0" xfId="59" applyFont="1" applyAlignment="1">
      <alignment horizontal="center" vertical="center"/>
    </xf>
    <xf numFmtId="0" fontId="14" fillId="0" borderId="0" xfId="59" applyFont="1" applyAlignment="1">
      <alignment wrapText="1"/>
    </xf>
    <xf numFmtId="0" fontId="14" fillId="4" borderId="0" xfId="61" applyFont="1" applyFill="1" applyAlignment="1">
      <alignment horizontal="center"/>
    </xf>
    <xf numFmtId="177" fontId="17" fillId="0" borderId="22" xfId="59" applyNumberFormat="1" applyFont="1" applyBorder="1" applyAlignment="1">
      <alignment horizontal="center" vertical="center" wrapText="1"/>
    </xf>
    <xf numFmtId="0" fontId="17" fillId="0" borderId="22" xfId="60" applyFont="1" applyFill="1" applyBorder="1" applyAlignment="1">
      <alignment horizontal="center" vertical="center"/>
    </xf>
    <xf numFmtId="177" fontId="17" fillId="0" borderId="22" xfId="59" applyNumberFormat="1" applyFont="1" applyBorder="1" applyAlignment="1">
      <alignment horizontal="center" vertical="center"/>
    </xf>
    <xf numFmtId="0" fontId="14" fillId="0" borderId="0" xfId="56" applyFont="1" applyFill="1"/>
    <xf numFmtId="177" fontId="17" fillId="0" borderId="22" xfId="56" applyNumberFormat="1" applyFont="1" applyFill="1" applyBorder="1" applyAlignment="1">
      <alignment horizontal="left" vertical="center" wrapText="1"/>
    </xf>
    <xf numFmtId="0" fontId="18" fillId="4" borderId="13" xfId="0" applyNumberFormat="1" applyFont="1" applyFill="1" applyBorder="1" applyAlignment="1" applyProtection="1">
      <alignment vertical="center"/>
    </xf>
    <xf numFmtId="177" fontId="14" fillId="0" borderId="22" xfId="59" applyNumberFormat="1" applyFont="1" applyBorder="1" applyAlignment="1">
      <alignment vertical="center"/>
    </xf>
    <xf numFmtId="0" fontId="14" fillId="0" borderId="22" xfId="56" applyFont="1" applyFill="1" applyBorder="1" applyAlignment="1">
      <alignment horizontal="left" vertical="center" wrapText="1"/>
    </xf>
    <xf numFmtId="0" fontId="18" fillId="4" borderId="24" xfId="0" applyNumberFormat="1" applyFont="1" applyFill="1" applyBorder="1" applyAlignment="1" applyProtection="1">
      <alignment vertical="center" wrapText="1"/>
    </xf>
    <xf numFmtId="0" fontId="14" fillId="0" borderId="22" xfId="60" applyFont="1" applyFill="1" applyBorder="1" applyAlignment="1">
      <alignment horizontal="center" vertical="center"/>
    </xf>
    <xf numFmtId="0" fontId="18" fillId="4" borderId="24" xfId="0" applyNumberFormat="1" applyFont="1" applyFill="1" applyBorder="1" applyAlignment="1" applyProtection="1">
      <alignment horizontal="left" vertical="center" wrapText="1"/>
    </xf>
    <xf numFmtId="178" fontId="18" fillId="0" borderId="22" xfId="59" applyNumberFormat="1" applyFont="1" applyFill="1" applyBorder="1" applyAlignment="1" applyProtection="1">
      <alignment vertical="center" wrapText="1"/>
    </xf>
    <xf numFmtId="177" fontId="14" fillId="0" borderId="22" xfId="59" applyNumberFormat="1" applyFont="1" applyFill="1" applyBorder="1" applyAlignment="1">
      <alignment vertical="center"/>
    </xf>
    <xf numFmtId="178" fontId="19" fillId="0" borderId="22" xfId="59" applyNumberFormat="1" applyFont="1" applyFill="1" applyBorder="1" applyAlignment="1" applyProtection="1">
      <alignment horizontal="center" vertical="center" wrapText="1"/>
    </xf>
    <xf numFmtId="0" fontId="14" fillId="5" borderId="26" xfId="0" applyNumberFormat="1" applyFont="1" applyFill="1" applyBorder="1" applyAlignment="1" applyProtection="1">
      <alignment horizontal="left" vertical="center" wrapText="1"/>
    </xf>
    <xf numFmtId="177" fontId="14" fillId="0" borderId="0" xfId="59" applyNumberFormat="1" applyFont="1" applyAlignment="1">
      <alignment vertical="center" wrapText="1"/>
    </xf>
    <xf numFmtId="0" fontId="19" fillId="4" borderId="24" xfId="0" applyNumberFormat="1" applyFont="1" applyFill="1" applyBorder="1" applyAlignment="1" applyProtection="1">
      <alignment horizontal="center" vertical="center" wrapText="1"/>
    </xf>
    <xf numFmtId="178" fontId="18" fillId="0" borderId="22" xfId="59" applyNumberFormat="1" applyFont="1" applyFill="1" applyBorder="1" applyAlignment="1" applyProtection="1">
      <alignment horizontal="center" vertical="center" wrapText="1"/>
    </xf>
    <xf numFmtId="0" fontId="19" fillId="4" borderId="24" xfId="0" applyNumberFormat="1" applyFont="1" applyFill="1" applyBorder="1" applyAlignment="1" applyProtection="1">
      <alignment vertical="center" wrapText="1"/>
    </xf>
    <xf numFmtId="0" fontId="18" fillId="4" borderId="27" xfId="0" applyNumberFormat="1" applyFont="1" applyFill="1" applyBorder="1" applyAlignment="1" applyProtection="1">
      <alignment vertical="center" wrapText="1"/>
    </xf>
    <xf numFmtId="0" fontId="18" fillId="4" borderId="22" xfId="0" applyNumberFormat="1" applyFont="1" applyFill="1" applyBorder="1" applyAlignment="1" applyProtection="1">
      <alignment vertical="center"/>
    </xf>
    <xf numFmtId="0" fontId="19" fillId="0" borderId="22" xfId="59" applyFont="1" applyBorder="1" applyAlignment="1">
      <alignment horizontal="center" vertical="center" wrapText="1"/>
    </xf>
    <xf numFmtId="178" fontId="19" fillId="0" borderId="22" xfId="59" applyNumberFormat="1" applyFont="1" applyFill="1" applyBorder="1" applyAlignment="1" applyProtection="1">
      <alignment horizontal="right" vertical="center" wrapText="1"/>
    </xf>
    <xf numFmtId="0" fontId="19" fillId="0" borderId="22" xfId="59" applyFont="1" applyBorder="1" applyAlignment="1">
      <alignment horizontal="center" vertical="center"/>
    </xf>
    <xf numFmtId="177" fontId="17" fillId="0" borderId="22" xfId="59" applyNumberFormat="1" applyFont="1" applyBorder="1" applyAlignment="1">
      <alignment vertical="center"/>
    </xf>
    <xf numFmtId="177" fontId="14" fillId="0" borderId="22" xfId="59" applyNumberFormat="1" applyFont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/>
    <xf numFmtId="179" fontId="5" fillId="0" borderId="0" xfId="0" applyNumberFormat="1" applyFont="1" applyFill="1" applyBorder="1" applyAlignment="1"/>
    <xf numFmtId="0" fontId="20" fillId="0" borderId="0" xfId="0" applyNumberFormat="1" applyFont="1" applyFill="1" applyBorder="1" applyAlignment="1" applyProtection="1">
      <alignment horizontal="center" vertical="center"/>
    </xf>
    <xf numFmtId="179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horizontal="right" vertical="center"/>
    </xf>
    <xf numFmtId="0" fontId="22" fillId="5" borderId="22" xfId="0" applyNumberFormat="1" applyFont="1" applyFill="1" applyBorder="1" applyAlignment="1" applyProtection="1">
      <alignment horizontal="center" vertical="center"/>
    </xf>
    <xf numFmtId="179" fontId="22" fillId="5" borderId="22" xfId="0" applyNumberFormat="1" applyFont="1" applyFill="1" applyBorder="1" applyAlignment="1" applyProtection="1">
      <alignment horizontal="center" vertical="center"/>
    </xf>
    <xf numFmtId="0" fontId="22" fillId="5" borderId="25" xfId="0" applyNumberFormat="1" applyFont="1" applyFill="1" applyBorder="1" applyAlignment="1" applyProtection="1">
      <alignment horizontal="center" vertical="center"/>
    </xf>
    <xf numFmtId="179" fontId="22" fillId="5" borderId="25" xfId="0" applyNumberFormat="1" applyFont="1" applyFill="1" applyBorder="1" applyAlignment="1" applyProtection="1">
      <alignment horizontal="center" vertical="center"/>
    </xf>
    <xf numFmtId="0" fontId="22" fillId="5" borderId="22" xfId="0" applyNumberFormat="1" applyFont="1" applyFill="1" applyBorder="1" applyAlignment="1" applyProtection="1">
      <alignment horizontal="left" vertical="center"/>
    </xf>
    <xf numFmtId="179" fontId="21" fillId="6" borderId="22" xfId="0" applyNumberFormat="1" applyFont="1" applyFill="1" applyBorder="1" applyAlignment="1" applyProtection="1">
      <alignment horizontal="right" vertical="center"/>
    </xf>
    <xf numFmtId="0" fontId="21" fillId="5" borderId="22" xfId="0" applyNumberFormat="1" applyFont="1" applyFill="1" applyBorder="1" applyAlignment="1" applyProtection="1">
      <alignment horizontal="left" vertical="center"/>
    </xf>
    <xf numFmtId="0" fontId="22" fillId="5" borderId="22" xfId="0" applyNumberFormat="1" applyFont="1" applyFill="1" applyBorder="1" applyAlignment="1" applyProtection="1">
      <alignment vertical="center"/>
    </xf>
    <xf numFmtId="0" fontId="21" fillId="6" borderId="22" xfId="0" applyNumberFormat="1" applyFont="1" applyFill="1" applyBorder="1" applyAlignment="1" applyProtection="1">
      <alignment horizontal="right" vertical="center"/>
    </xf>
    <xf numFmtId="0" fontId="21" fillId="5" borderId="22" xfId="0" applyNumberFormat="1" applyFont="1" applyFill="1" applyBorder="1" applyAlignment="1" applyProtection="1">
      <alignment vertical="center"/>
    </xf>
    <xf numFmtId="179" fontId="21" fillId="7" borderId="22" xfId="0" applyNumberFormat="1" applyFont="1" applyFill="1" applyBorder="1" applyAlignment="1" applyProtection="1">
      <alignment horizontal="right" vertical="center"/>
    </xf>
    <xf numFmtId="0" fontId="21" fillId="5" borderId="22" xfId="0" applyNumberFormat="1" applyFont="1" applyFill="1" applyBorder="1" applyAlignment="1" applyProtection="1">
      <alignment vertical="center" wrapText="1"/>
    </xf>
    <xf numFmtId="0" fontId="5" fillId="0" borderId="0" xfId="59" applyFont="1" applyAlignment="1">
      <alignment vertical="center"/>
    </xf>
    <xf numFmtId="0" fontId="23" fillId="0" borderId="0" xfId="59" applyFont="1" applyAlignment="1">
      <alignment vertical="center"/>
    </xf>
    <xf numFmtId="0" fontId="5" fillId="0" borderId="0" xfId="59" applyFont="1"/>
    <xf numFmtId="180" fontId="5" fillId="0" borderId="0" xfId="59" applyNumberFormat="1" applyFont="1"/>
    <xf numFmtId="0" fontId="7" fillId="0" borderId="0" xfId="59" applyFont="1" applyAlignment="1">
      <alignment horizontal="center" vertical="center"/>
    </xf>
    <xf numFmtId="181" fontId="5" fillId="0" borderId="0" xfId="59" applyNumberFormat="1" applyFont="1" applyAlignment="1">
      <alignment horizontal="right"/>
    </xf>
    <xf numFmtId="0" fontId="23" fillId="0" borderId="22" xfId="59" applyFont="1" applyBorder="1" applyAlignment="1">
      <alignment horizontal="center" vertical="center"/>
    </xf>
    <xf numFmtId="0" fontId="23" fillId="0" borderId="16" xfId="59" applyFont="1" applyBorder="1" applyAlignment="1">
      <alignment horizontal="center" vertical="center" wrapText="1"/>
    </xf>
    <xf numFmtId="0" fontId="23" fillId="0" borderId="22" xfId="59" applyFont="1" applyFill="1" applyBorder="1" applyAlignment="1">
      <alignment horizontal="center" vertical="center"/>
    </xf>
    <xf numFmtId="180" fontId="23" fillId="0" borderId="22" xfId="59" applyNumberFormat="1" applyFont="1" applyFill="1" applyBorder="1" applyAlignment="1">
      <alignment horizontal="center" vertical="center" wrapText="1"/>
    </xf>
    <xf numFmtId="0" fontId="5" fillId="0" borderId="22" xfId="59" applyFont="1" applyFill="1" applyBorder="1" applyAlignment="1" applyProtection="1">
      <alignment vertical="center"/>
      <protection locked="0"/>
    </xf>
    <xf numFmtId="182" fontId="5" fillId="0" borderId="22" xfId="59" applyNumberFormat="1" applyFont="1" applyFill="1" applyBorder="1" applyAlignment="1">
      <alignment horizontal="right" vertical="center" wrapText="1"/>
    </xf>
    <xf numFmtId="179" fontId="5" fillId="0" borderId="22" xfId="59" applyNumberFormat="1" applyFont="1" applyFill="1" applyBorder="1" applyAlignment="1">
      <alignment horizontal="right" vertical="center" wrapText="1"/>
    </xf>
    <xf numFmtId="183" fontId="5" fillId="0" borderId="22" xfId="59" applyNumberFormat="1" applyFont="1" applyFill="1" applyBorder="1" applyAlignment="1">
      <alignment horizontal="right" vertical="center" wrapText="1"/>
    </xf>
    <xf numFmtId="178" fontId="5" fillId="0" borderId="22" xfId="59" applyNumberFormat="1" applyFont="1" applyFill="1" applyBorder="1" applyAlignment="1" applyProtection="1">
      <alignment vertical="center"/>
      <protection locked="0"/>
    </xf>
    <xf numFmtId="0" fontId="9" fillId="0" borderId="22" xfId="43" applyNumberFormat="1" applyFont="1" applyFill="1" applyBorder="1" applyAlignment="1" applyProtection="1">
      <alignment vertical="center"/>
    </xf>
    <xf numFmtId="178" fontId="5" fillId="0" borderId="22" xfId="59" applyNumberFormat="1" applyFont="1" applyFill="1" applyBorder="1" applyAlignment="1">
      <alignment horizontal="right" vertical="center" wrapText="1"/>
    </xf>
    <xf numFmtId="179" fontId="23" fillId="0" borderId="22" xfId="59" applyNumberFormat="1" applyFont="1" applyFill="1" applyBorder="1" applyAlignment="1">
      <alignment horizontal="right" vertical="center" wrapText="1"/>
    </xf>
    <xf numFmtId="0" fontId="5" fillId="0" borderId="28" xfId="26" applyFont="1" applyFill="1" applyBorder="1" applyAlignment="1">
      <alignment horizontal="left"/>
    </xf>
    <xf numFmtId="0" fontId="5" fillId="0" borderId="0" xfId="40" applyFont="1" applyAlignment="1"/>
    <xf numFmtId="0" fontId="23" fillId="0" borderId="0" xfId="59" applyFont="1"/>
    <xf numFmtId="181" fontId="21" fillId="0" borderId="14" xfId="59" applyNumberFormat="1" applyFont="1" applyBorder="1" applyAlignment="1">
      <alignment horizontal="right"/>
    </xf>
    <xf numFmtId="0" fontId="24" fillId="0" borderId="22" xfId="59" applyFont="1" applyBorder="1" applyAlignment="1">
      <alignment horizontal="center" vertical="center"/>
    </xf>
    <xf numFmtId="0" fontId="24" fillId="0" borderId="22" xfId="59" applyFont="1" applyFill="1" applyBorder="1" applyAlignment="1">
      <alignment horizontal="center" vertical="center"/>
    </xf>
    <xf numFmtId="0" fontId="24" fillId="0" borderId="22" xfId="59" applyFont="1" applyFill="1" applyBorder="1" applyAlignment="1">
      <alignment vertical="center"/>
    </xf>
    <xf numFmtId="182" fontId="24" fillId="0" borderId="22" xfId="59" applyNumberFormat="1" applyFont="1" applyFill="1" applyBorder="1" applyAlignment="1">
      <alignment horizontal="right" vertical="center" wrapText="1"/>
    </xf>
    <xf numFmtId="178" fontId="25" fillId="0" borderId="22" xfId="59" applyNumberFormat="1" applyFont="1" applyFill="1" applyBorder="1" applyAlignment="1">
      <alignment vertical="center"/>
    </xf>
    <xf numFmtId="0" fontId="25" fillId="0" borderId="22" xfId="58" applyFont="1" applyFill="1" applyBorder="1" applyAlignment="1">
      <alignment horizontal="left" vertical="center" indent="1"/>
    </xf>
    <xf numFmtId="182" fontId="25" fillId="0" borderId="22" xfId="59" applyNumberFormat="1" applyFont="1" applyFill="1" applyBorder="1" applyAlignment="1">
      <alignment horizontal="right" vertical="center" wrapText="1"/>
    </xf>
    <xf numFmtId="0" fontId="25" fillId="0" borderId="22" xfId="59" applyFont="1" applyFill="1" applyBorder="1" applyAlignment="1">
      <alignment vertical="center"/>
    </xf>
    <xf numFmtId="0" fontId="25" fillId="0" borderId="22" xfId="59" applyFont="1" applyFill="1" applyBorder="1" applyAlignment="1">
      <alignment vertical="center" wrapText="1"/>
    </xf>
    <xf numFmtId="182" fontId="26" fillId="0" borderId="22" xfId="59" applyNumberFormat="1" applyFont="1" applyFill="1" applyBorder="1" applyAlignment="1">
      <alignment horizontal="right" vertical="center" wrapText="1"/>
    </xf>
    <xf numFmtId="0" fontId="25" fillId="0" borderId="22" xfId="59" applyFont="1" applyFill="1" applyBorder="1" applyAlignment="1">
      <alignment horizontal="left" vertical="center" wrapText="1"/>
    </xf>
    <xf numFmtId="0" fontId="25" fillId="0" borderId="22" xfId="58" applyFont="1" applyFill="1" applyBorder="1" applyAlignment="1">
      <alignment vertical="center"/>
    </xf>
    <xf numFmtId="0" fontId="25" fillId="0" borderId="22" xfId="40" applyFont="1" applyBorder="1" applyAlignment="1"/>
    <xf numFmtId="1" fontId="24" fillId="0" borderId="16" xfId="0" applyNumberFormat="1" applyFont="1" applyFill="1" applyBorder="1" applyAlignment="1" applyProtection="1">
      <alignment vertical="center" wrapText="1"/>
      <protection locked="0"/>
    </xf>
    <xf numFmtId="182" fontId="25" fillId="0" borderId="22" xfId="59" applyNumberFormat="1" applyFont="1" applyBorder="1"/>
    <xf numFmtId="1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25" fillId="0" borderId="16" xfId="0" applyNumberFormat="1" applyFont="1" applyFill="1" applyBorder="1" applyAlignment="1" applyProtection="1">
      <alignment vertical="center" wrapText="1"/>
      <protection locked="0"/>
    </xf>
    <xf numFmtId="179" fontId="25" fillId="0" borderId="22" xfId="59" applyNumberFormat="1" applyFont="1" applyBorder="1"/>
    <xf numFmtId="0" fontId="25" fillId="0" borderId="16" xfId="0" applyNumberFormat="1" applyFont="1" applyFill="1" applyBorder="1" applyAlignment="1" applyProtection="1">
      <alignment vertical="center" wrapText="1"/>
      <protection locked="0"/>
    </xf>
    <xf numFmtId="3" fontId="25" fillId="0" borderId="16" xfId="0" applyNumberFormat="1" applyFont="1" applyFill="1" applyBorder="1" applyAlignment="1" applyProtection="1">
      <alignment vertical="center" wrapText="1"/>
    </xf>
    <xf numFmtId="0" fontId="25" fillId="0" borderId="22" xfId="59" applyFont="1" applyBorder="1"/>
    <xf numFmtId="0" fontId="5" fillId="0" borderId="16" xfId="0" applyFont="1" applyFill="1" applyBorder="1" applyAlignment="1">
      <alignment wrapText="1"/>
    </xf>
    <xf numFmtId="3" fontId="24" fillId="0" borderId="16" xfId="0" applyNumberFormat="1" applyFont="1" applyFill="1" applyBorder="1" applyAlignment="1" applyProtection="1">
      <alignment vertical="center" wrapText="1"/>
    </xf>
    <xf numFmtId="182" fontId="24" fillId="0" borderId="22" xfId="59" applyNumberFormat="1" applyFont="1" applyBorder="1"/>
    <xf numFmtId="184" fontId="24" fillId="0" borderId="16" xfId="0" applyNumberFormat="1" applyFont="1" applyFill="1" applyBorder="1" applyAlignment="1">
      <alignment vertical="center"/>
    </xf>
    <xf numFmtId="0" fontId="24" fillId="0" borderId="22" xfId="59" applyFont="1" applyBorder="1"/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社保基金预算报人大建议表样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2014年全省及省级财政收支执行及2015年预算草案表（20150123，自用稿）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_省级科预算草案表1.14 3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_(陈诚修改稿)2006年全省及省级财政决算及07年预算执行情况表(A4 留底自用)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_2001年预算：预算收入及财力（12月21日上午定案表）" xfId="40"/>
    <cellStyle name="40% - 强调文字颜色 1" xfId="41" builtinId="31"/>
    <cellStyle name="20% - 强调文字颜色 2" xfId="42" builtinId="34"/>
    <cellStyle name="常规_录入表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国有资本经营预算表样" xfId="48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_社保基金预算报人大建议表样" xfId="54"/>
    <cellStyle name="40% - 强调文字颜色 6" xfId="55" builtinId="51"/>
    <cellStyle name="常规 10 2" xfId="56"/>
    <cellStyle name="60% - 强调文字颜色 6" xfId="57" builtinId="52"/>
    <cellStyle name="常规_200704(第一稿）" xfId="58"/>
    <cellStyle name="常规 10 4 3" xfId="59"/>
    <cellStyle name="常规 2 4 2" xfId="60"/>
    <cellStyle name="常规 26 2 2" xfId="61"/>
    <cellStyle name="Normal" xfId="6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4.xml"/><Relationship Id="rId10" Type="http://schemas.openxmlformats.org/officeDocument/2006/relationships/externalLink" Target="externalLinks/externalLink3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2&#24453;&#21150;&#24037;&#20316;\98%202019&#24180;&#20154;&#20195;&#20250;&#30456;&#20851;&#36164;&#26009;\&#19978;&#20250;&#26679;&#34920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9"/>
  <sheetViews>
    <sheetView showGridLines="0" showZeros="0" tabSelected="1" workbookViewId="0">
      <pane xSplit="1" ySplit="3" topLeftCell="B28" activePane="bottomRight" state="frozen"/>
      <selection/>
      <selection pane="topRight"/>
      <selection pane="bottomLeft"/>
      <selection pane="bottomRight" activeCell="E32" sqref="E32"/>
    </sheetView>
  </sheetViews>
  <sheetFormatPr defaultColWidth="9" defaultRowHeight="15" customHeight="1" outlineLevelCol="4"/>
  <cols>
    <col min="1" max="1" width="49" style="129" customWidth="1"/>
    <col min="2" max="5" width="16.25" style="129" customWidth="1"/>
    <col min="6" max="16384" width="9" style="129"/>
  </cols>
  <sheetData>
    <row r="1" s="127" customFormat="1" ht="54" customHeight="1" spans="1:5">
      <c r="A1" s="131" t="s">
        <v>0</v>
      </c>
      <c r="B1" s="131"/>
      <c r="C1" s="131"/>
      <c r="D1" s="131"/>
      <c r="E1" s="131"/>
    </row>
    <row r="2" s="129" customFormat="1" ht="18" customHeight="1" spans="5:5">
      <c r="E2" s="148" t="s">
        <v>1</v>
      </c>
    </row>
    <row r="3" s="128" customFormat="1" ht="15.75" customHeight="1" spans="1:5">
      <c r="A3" s="149" t="s">
        <v>2</v>
      </c>
      <c r="B3" s="150" t="s">
        <v>3</v>
      </c>
      <c r="C3" s="135" t="s">
        <v>4</v>
      </c>
      <c r="D3" s="135" t="s">
        <v>5</v>
      </c>
      <c r="E3" s="149" t="s">
        <v>6</v>
      </c>
    </row>
    <row r="4" s="127" customFormat="1" ht="15.75" customHeight="1" spans="1:5">
      <c r="A4" s="151" t="s">
        <v>7</v>
      </c>
      <c r="B4" s="152">
        <f>SUM(B5:B9,B10:B20)</f>
        <v>3801</v>
      </c>
      <c r="C4" s="152">
        <f>SUM(C5:C9,C10:C20)</f>
        <v>3801</v>
      </c>
      <c r="D4" s="152">
        <f>SUM(D5:D9,D10:D20)</f>
        <v>1389</v>
      </c>
      <c r="E4" s="153"/>
    </row>
    <row r="5" s="127" customFormat="1" ht="15.75" customHeight="1" spans="1:5">
      <c r="A5" s="154" t="s">
        <v>8</v>
      </c>
      <c r="B5" s="155">
        <v>2607</v>
      </c>
      <c r="C5" s="155">
        <v>2607</v>
      </c>
      <c r="D5" s="155">
        <v>807</v>
      </c>
      <c r="E5" s="156"/>
    </row>
    <row r="6" s="127" customFormat="1" ht="15.75" customHeight="1" spans="1:5">
      <c r="A6" s="154" t="s">
        <v>9</v>
      </c>
      <c r="B6" s="155">
        <v>310</v>
      </c>
      <c r="C6" s="155">
        <v>310</v>
      </c>
      <c r="D6" s="155">
        <v>215</v>
      </c>
      <c r="E6" s="156"/>
    </row>
    <row r="7" s="127" customFormat="1" ht="15.75" customHeight="1" spans="1:5">
      <c r="A7" s="154" t="s">
        <v>10</v>
      </c>
      <c r="B7" s="155"/>
      <c r="C7" s="155"/>
      <c r="D7" s="155"/>
      <c r="E7" s="156"/>
    </row>
    <row r="8" s="127" customFormat="1" ht="15.75" customHeight="1" spans="1:5">
      <c r="A8" s="154" t="s">
        <v>11</v>
      </c>
      <c r="B8" s="155">
        <v>135</v>
      </c>
      <c r="C8" s="155">
        <v>135</v>
      </c>
      <c r="D8" s="155">
        <v>77</v>
      </c>
      <c r="E8" s="156"/>
    </row>
    <row r="9" s="127" customFormat="1" ht="15.75" customHeight="1" spans="1:5">
      <c r="A9" s="154" t="s">
        <v>12</v>
      </c>
      <c r="B9" s="155">
        <v>20</v>
      </c>
      <c r="C9" s="155">
        <v>20</v>
      </c>
      <c r="D9" s="155">
        <v>16</v>
      </c>
      <c r="E9" s="157"/>
    </row>
    <row r="10" s="127" customFormat="1" ht="15.75" customHeight="1" spans="1:5">
      <c r="A10" s="154" t="s">
        <v>13</v>
      </c>
      <c r="B10" s="155">
        <v>238</v>
      </c>
      <c r="C10" s="155">
        <v>238</v>
      </c>
      <c r="D10" s="155">
        <v>77</v>
      </c>
      <c r="E10" s="156"/>
    </row>
    <row r="11" s="127" customFormat="1" ht="15.75" customHeight="1" spans="1:5">
      <c r="A11" s="154" t="s">
        <v>14</v>
      </c>
      <c r="B11" s="155">
        <v>55</v>
      </c>
      <c r="C11" s="155">
        <v>55</v>
      </c>
      <c r="D11" s="155">
        <v>24</v>
      </c>
      <c r="E11" s="156"/>
    </row>
    <row r="12" s="127" customFormat="1" ht="15.75" customHeight="1" spans="1:5">
      <c r="A12" s="154" t="s">
        <v>15</v>
      </c>
      <c r="B12" s="155">
        <v>12</v>
      </c>
      <c r="C12" s="155">
        <v>12</v>
      </c>
      <c r="D12" s="155">
        <v>7</v>
      </c>
      <c r="E12" s="156"/>
    </row>
    <row r="13" s="127" customFormat="1" ht="15.75" customHeight="1" spans="1:5">
      <c r="A13" s="154" t="s">
        <v>16</v>
      </c>
      <c r="B13" s="155">
        <v>14</v>
      </c>
      <c r="C13" s="155">
        <v>14</v>
      </c>
      <c r="D13" s="155">
        <v>10</v>
      </c>
      <c r="E13" s="156"/>
    </row>
    <row r="14" s="127" customFormat="1" ht="15.75" customHeight="1" spans="1:5">
      <c r="A14" s="154" t="s">
        <v>17</v>
      </c>
      <c r="B14" s="155">
        <v>45</v>
      </c>
      <c r="C14" s="155">
        <v>45</v>
      </c>
      <c r="D14" s="155">
        <v>5</v>
      </c>
      <c r="E14" s="156"/>
    </row>
    <row r="15" s="127" customFormat="1" ht="15.75" customHeight="1" spans="1:5">
      <c r="A15" s="154" t="s">
        <v>18</v>
      </c>
      <c r="B15" s="155">
        <v>305</v>
      </c>
      <c r="C15" s="155">
        <v>305</v>
      </c>
      <c r="D15" s="155">
        <v>96</v>
      </c>
      <c r="E15" s="156"/>
    </row>
    <row r="16" s="127" customFormat="1" ht="15.75" customHeight="1" spans="1:5">
      <c r="A16" s="154" t="s">
        <v>19</v>
      </c>
      <c r="B16" s="155"/>
      <c r="C16" s="155"/>
      <c r="D16" s="155">
        <v>6</v>
      </c>
      <c r="E16" s="156"/>
    </row>
    <row r="17" s="127" customFormat="1" ht="15.75" customHeight="1" spans="1:5">
      <c r="A17" s="154" t="s">
        <v>20</v>
      </c>
      <c r="B17" s="155">
        <v>55</v>
      </c>
      <c r="C17" s="155">
        <v>55</v>
      </c>
      <c r="D17" s="155">
        <v>47</v>
      </c>
      <c r="E17" s="156"/>
    </row>
    <row r="18" s="127" customFormat="1" ht="15.75" customHeight="1" spans="1:5">
      <c r="A18" s="154" t="s">
        <v>21</v>
      </c>
      <c r="B18" s="155"/>
      <c r="C18" s="155"/>
      <c r="D18" s="158"/>
      <c r="E18" s="156"/>
    </row>
    <row r="19" s="127" customFormat="1" ht="15.75" customHeight="1" spans="1:5">
      <c r="A19" s="154" t="s">
        <v>22</v>
      </c>
      <c r="B19" s="155">
        <v>5</v>
      </c>
      <c r="C19" s="155">
        <v>5</v>
      </c>
      <c r="D19" s="155">
        <v>2</v>
      </c>
      <c r="E19" s="156"/>
    </row>
    <row r="20" s="127" customFormat="1" ht="15.75" customHeight="1" spans="1:5">
      <c r="A20" s="154" t="s">
        <v>23</v>
      </c>
      <c r="B20" s="155"/>
      <c r="C20" s="155"/>
      <c r="D20" s="158"/>
      <c r="E20" s="156"/>
    </row>
    <row r="21" s="127" customFormat="1" ht="15.75" customHeight="1" spans="1:5">
      <c r="A21" s="151" t="s">
        <v>24</v>
      </c>
      <c r="B21" s="152">
        <f>SUM(B22:B29)</f>
        <v>1480</v>
      </c>
      <c r="C21" s="152">
        <f>SUM(C22:C29)</f>
        <v>1480</v>
      </c>
      <c r="D21" s="152">
        <f>SUM(D22:D29)</f>
        <v>1376</v>
      </c>
      <c r="E21" s="153"/>
    </row>
    <row r="22" s="127" customFormat="1" ht="15.75" customHeight="1" spans="1:5">
      <c r="A22" s="154" t="s">
        <v>25</v>
      </c>
      <c r="B22" s="155">
        <v>380</v>
      </c>
      <c r="C22" s="155">
        <v>380</v>
      </c>
      <c r="D22" s="155">
        <v>80</v>
      </c>
      <c r="E22" s="159"/>
    </row>
    <row r="23" s="127" customFormat="1" ht="15.75" customHeight="1" spans="1:5">
      <c r="A23" s="154" t="s">
        <v>26</v>
      </c>
      <c r="B23" s="155">
        <v>245</v>
      </c>
      <c r="C23" s="155">
        <v>245</v>
      </c>
      <c r="D23" s="155">
        <v>88</v>
      </c>
      <c r="E23" s="159"/>
    </row>
    <row r="24" s="127" customFormat="1" ht="15.75" customHeight="1" spans="1:5">
      <c r="A24" s="154" t="s">
        <v>27</v>
      </c>
      <c r="B24" s="155">
        <v>310</v>
      </c>
      <c r="C24" s="155">
        <v>310</v>
      </c>
      <c r="D24" s="155">
        <v>459</v>
      </c>
      <c r="E24" s="156"/>
    </row>
    <row r="25" s="127" customFormat="1" ht="15.75" customHeight="1" spans="1:5">
      <c r="A25" s="154" t="s">
        <v>28</v>
      </c>
      <c r="B25" s="155"/>
      <c r="C25" s="155"/>
      <c r="D25" s="155"/>
      <c r="E25" s="156"/>
    </row>
    <row r="26" s="127" customFormat="1" ht="15.75" customHeight="1" spans="1:5">
      <c r="A26" s="154" t="s">
        <v>29</v>
      </c>
      <c r="B26" s="155">
        <v>490</v>
      </c>
      <c r="C26" s="155">
        <v>490</v>
      </c>
      <c r="D26" s="155">
        <v>725</v>
      </c>
      <c r="E26" s="159"/>
    </row>
    <row r="27" s="127" customFormat="1" ht="15.75" customHeight="1" spans="1:5">
      <c r="A27" s="154" t="s">
        <v>30</v>
      </c>
      <c r="B27" s="155"/>
      <c r="C27" s="155"/>
      <c r="D27" s="155">
        <v>6</v>
      </c>
      <c r="E27" s="159"/>
    </row>
    <row r="28" s="127" customFormat="1" ht="15.75" customHeight="1" spans="1:5">
      <c r="A28" s="154" t="s">
        <v>31</v>
      </c>
      <c r="B28" s="155">
        <v>55</v>
      </c>
      <c r="C28" s="155">
        <v>55</v>
      </c>
      <c r="D28" s="155">
        <v>18</v>
      </c>
      <c r="E28" s="157"/>
    </row>
    <row r="29" s="127" customFormat="1" ht="15.75" customHeight="1" spans="1:5">
      <c r="A29" s="154" t="s">
        <v>32</v>
      </c>
      <c r="B29" s="155"/>
      <c r="C29" s="155"/>
      <c r="D29" s="155"/>
      <c r="E29" s="156"/>
    </row>
    <row r="30" s="127" customFormat="1" ht="15.75" customHeight="1" spans="1:5">
      <c r="A30" s="160"/>
      <c r="B30" s="155"/>
      <c r="C30" s="155"/>
      <c r="D30" s="155"/>
      <c r="E30" s="156"/>
    </row>
    <row r="31" s="128" customFormat="1" ht="15.75" customHeight="1" spans="1:5">
      <c r="A31" s="150" t="s">
        <v>33</v>
      </c>
      <c r="B31" s="152">
        <f>B4+B21</f>
        <v>5281</v>
      </c>
      <c r="C31" s="152">
        <f>C4+C21</f>
        <v>5281</v>
      </c>
      <c r="D31" s="152">
        <f>D4+D21</f>
        <v>2765</v>
      </c>
      <c r="E31" s="161">
        <f>C31-B31</f>
        <v>0</v>
      </c>
    </row>
    <row r="32" s="146" customFormat="1" ht="14.25" customHeight="1" spans="1:5">
      <c r="A32" s="162" t="s">
        <v>34</v>
      </c>
      <c r="B32" s="163">
        <f>SUM(B33)</f>
        <v>61584</v>
      </c>
      <c r="C32" s="163">
        <f>SUM(C33)</f>
        <v>117144</v>
      </c>
      <c r="D32" s="163">
        <f>SUM(D33)</f>
        <v>117144</v>
      </c>
      <c r="E32" s="161">
        <f t="shared" ref="E32:E38" si="0">C32-B32</f>
        <v>55560</v>
      </c>
    </row>
    <row r="33" s="129" customFormat="1" customHeight="1" spans="1:5">
      <c r="A33" s="164" t="s">
        <v>35</v>
      </c>
      <c r="B33" s="163">
        <f>SUM(B34,B39)</f>
        <v>61584</v>
      </c>
      <c r="C33" s="163">
        <f>SUM(C34,C39,C63)</f>
        <v>117144</v>
      </c>
      <c r="D33" s="163">
        <f>SUM(D34,D39,D63)</f>
        <v>117144</v>
      </c>
      <c r="E33" s="161">
        <f t="shared" si="0"/>
        <v>55560</v>
      </c>
    </row>
    <row r="34" s="129" customFormat="1" customHeight="1" spans="1:5">
      <c r="A34" s="165" t="s">
        <v>36</v>
      </c>
      <c r="B34" s="163">
        <f>SUM(B35:B38)</f>
        <v>940</v>
      </c>
      <c r="C34" s="163">
        <f>SUM(C35:C38)</f>
        <v>940</v>
      </c>
      <c r="D34" s="163">
        <f>SUM(D35:D38)</f>
        <v>940</v>
      </c>
      <c r="E34" s="161">
        <f t="shared" si="0"/>
        <v>0</v>
      </c>
    </row>
    <row r="35" s="129" customFormat="1" customHeight="1" spans="1:5">
      <c r="A35" s="166" t="s">
        <v>37</v>
      </c>
      <c r="B35" s="163">
        <v>141</v>
      </c>
      <c r="C35" s="163">
        <v>141</v>
      </c>
      <c r="D35" s="163">
        <v>141</v>
      </c>
      <c r="E35" s="161">
        <f t="shared" si="0"/>
        <v>0</v>
      </c>
    </row>
    <row r="36" s="129" customFormat="1" customHeight="1" spans="1:5">
      <c r="A36" s="166" t="s">
        <v>38</v>
      </c>
      <c r="B36" s="167">
        <v>-1</v>
      </c>
      <c r="C36" s="167">
        <v>-1</v>
      </c>
      <c r="D36" s="167">
        <v>-1</v>
      </c>
      <c r="E36" s="161">
        <f t="shared" si="0"/>
        <v>0</v>
      </c>
    </row>
    <row r="37" s="129" customFormat="1" customHeight="1" spans="1:5">
      <c r="A37" s="166" t="s">
        <v>39</v>
      </c>
      <c r="B37" s="163">
        <v>162</v>
      </c>
      <c r="C37" s="163">
        <v>162</v>
      </c>
      <c r="D37" s="163">
        <v>162</v>
      </c>
      <c r="E37" s="161">
        <f t="shared" si="0"/>
        <v>0</v>
      </c>
    </row>
    <row r="38" s="129" customFormat="1" customHeight="1" spans="1:5">
      <c r="A38" s="166" t="s">
        <v>40</v>
      </c>
      <c r="B38" s="163">
        <v>638</v>
      </c>
      <c r="C38" s="163">
        <v>638</v>
      </c>
      <c r="D38" s="163">
        <v>638</v>
      </c>
      <c r="E38" s="161">
        <f t="shared" si="0"/>
        <v>0</v>
      </c>
    </row>
    <row r="39" s="129" customFormat="1" customHeight="1" spans="1:5">
      <c r="A39" s="162" t="s">
        <v>41</v>
      </c>
      <c r="B39" s="163">
        <f>SUM(B40:B62)</f>
        <v>60644</v>
      </c>
      <c r="C39" s="163">
        <f>SUM(C40:C62)</f>
        <v>110728</v>
      </c>
      <c r="D39" s="163">
        <f>SUM(D40:D62)</f>
        <v>110728</v>
      </c>
      <c r="E39" s="161"/>
    </row>
    <row r="40" s="129" customFormat="1" customHeight="1" spans="1:5">
      <c r="A40" s="166" t="s">
        <v>42</v>
      </c>
      <c r="B40" s="163">
        <v>83</v>
      </c>
      <c r="C40" s="163">
        <v>83</v>
      </c>
      <c r="D40" s="163">
        <v>83</v>
      </c>
      <c r="E40" s="161"/>
    </row>
    <row r="41" s="129" customFormat="1" customHeight="1" spans="1:5">
      <c r="A41" s="168" t="s">
        <v>43</v>
      </c>
      <c r="B41" s="163">
        <v>30770</v>
      </c>
      <c r="C41" s="163">
        <v>32976</v>
      </c>
      <c r="D41" s="163">
        <v>32976</v>
      </c>
      <c r="E41" s="161"/>
    </row>
    <row r="42" s="129" customFormat="1" customHeight="1" spans="1:5">
      <c r="A42" s="169" t="s">
        <v>44</v>
      </c>
      <c r="B42" s="163">
        <v>8264</v>
      </c>
      <c r="C42" s="163">
        <v>11269</v>
      </c>
      <c r="D42" s="163">
        <v>11269</v>
      </c>
      <c r="E42" s="161"/>
    </row>
    <row r="43" s="129" customFormat="1" customHeight="1" spans="1:5">
      <c r="A43" s="169" t="s">
        <v>45</v>
      </c>
      <c r="B43" s="163">
        <v>4113</v>
      </c>
      <c r="C43" s="163">
        <v>8866</v>
      </c>
      <c r="D43" s="163">
        <v>8866</v>
      </c>
      <c r="E43" s="161"/>
    </row>
    <row r="44" s="129" customFormat="1" customHeight="1" spans="1:5">
      <c r="A44" s="169" t="s">
        <v>46</v>
      </c>
      <c r="B44" s="163"/>
      <c r="C44" s="163"/>
      <c r="D44" s="163"/>
      <c r="E44" s="170"/>
    </row>
    <row r="45" s="129" customFormat="1" customHeight="1" spans="1:5">
      <c r="A45" s="169" t="s">
        <v>47</v>
      </c>
      <c r="B45" s="163"/>
      <c r="C45" s="163"/>
      <c r="D45" s="163"/>
      <c r="E45" s="170"/>
    </row>
    <row r="46" s="129" customFormat="1" customHeight="1" spans="1:5">
      <c r="A46" s="169" t="s">
        <v>48</v>
      </c>
      <c r="B46" s="163"/>
      <c r="C46" s="163"/>
      <c r="D46" s="163"/>
      <c r="E46" s="170"/>
    </row>
    <row r="47" s="129" customFormat="1" customHeight="1" spans="1:5">
      <c r="A47" s="169" t="s">
        <v>49</v>
      </c>
      <c r="B47" s="163">
        <v>3509</v>
      </c>
      <c r="C47" s="163">
        <v>6208</v>
      </c>
      <c r="D47" s="163">
        <v>6208</v>
      </c>
      <c r="E47" s="161"/>
    </row>
    <row r="48" s="129" customFormat="1" customHeight="1" spans="1:5">
      <c r="A48" s="169" t="s">
        <v>50</v>
      </c>
      <c r="B48" s="163">
        <v>9011</v>
      </c>
      <c r="C48" s="163">
        <v>9011</v>
      </c>
      <c r="D48" s="163">
        <v>9011</v>
      </c>
      <c r="E48" s="161"/>
    </row>
    <row r="49" s="129" customFormat="1" customHeight="1" spans="1:5">
      <c r="A49" s="169" t="s">
        <v>51</v>
      </c>
      <c r="B49" s="163">
        <v>1159</v>
      </c>
      <c r="C49" s="163">
        <v>1287</v>
      </c>
      <c r="D49" s="163">
        <v>1287</v>
      </c>
      <c r="E49" s="161"/>
    </row>
    <row r="50" s="129" customFormat="1" customHeight="1" spans="1:5">
      <c r="A50" s="168" t="s">
        <v>52</v>
      </c>
      <c r="B50" s="163">
        <v>3735</v>
      </c>
      <c r="C50" s="163">
        <v>3806</v>
      </c>
      <c r="D50" s="163">
        <v>3806</v>
      </c>
      <c r="E50" s="161"/>
    </row>
    <row r="51" s="129" customFormat="1" customHeight="1" spans="1:5">
      <c r="A51" s="169" t="s">
        <v>53</v>
      </c>
      <c r="B51" s="163"/>
      <c r="C51" s="163">
        <v>11564</v>
      </c>
      <c r="D51" s="163">
        <v>11564</v>
      </c>
      <c r="E51" s="161"/>
    </row>
    <row r="52" s="129" customFormat="1" customHeight="1" spans="1:5">
      <c r="A52" s="171" t="s">
        <v>54</v>
      </c>
      <c r="B52" s="163"/>
      <c r="C52" s="163">
        <v>1679</v>
      </c>
      <c r="D52" s="163">
        <v>1679</v>
      </c>
      <c r="E52" s="161"/>
    </row>
    <row r="53" s="129" customFormat="1" customHeight="1" spans="1:5">
      <c r="A53" s="171" t="s">
        <v>55</v>
      </c>
      <c r="B53" s="163"/>
      <c r="C53" s="163">
        <v>4328</v>
      </c>
      <c r="D53" s="163">
        <v>4328</v>
      </c>
      <c r="E53" s="161"/>
    </row>
    <row r="54" s="129" customFormat="1" customHeight="1" spans="1:5">
      <c r="A54" s="171" t="s">
        <v>56</v>
      </c>
      <c r="B54" s="163"/>
      <c r="C54" s="163">
        <v>6</v>
      </c>
      <c r="D54" s="163">
        <v>6</v>
      </c>
      <c r="E54" s="161"/>
    </row>
    <row r="55" s="129" customFormat="1" customHeight="1" spans="1:5">
      <c r="A55" s="171" t="s">
        <v>57</v>
      </c>
      <c r="B55" s="163"/>
      <c r="C55" s="163">
        <v>457</v>
      </c>
      <c r="D55" s="163">
        <v>457</v>
      </c>
      <c r="E55" s="161"/>
    </row>
    <row r="56" s="129" customFormat="1" customHeight="1" spans="1:5">
      <c r="A56" s="171" t="s">
        <v>58</v>
      </c>
      <c r="B56" s="163"/>
      <c r="C56" s="163">
        <v>2493</v>
      </c>
      <c r="D56" s="163">
        <v>2493</v>
      </c>
      <c r="E56" s="161"/>
    </row>
    <row r="57" s="129" customFormat="1" customHeight="1" spans="1:5">
      <c r="A57" s="171" t="s">
        <v>59</v>
      </c>
      <c r="B57" s="163"/>
      <c r="C57" s="163">
        <v>1473</v>
      </c>
      <c r="D57" s="163">
        <v>1473</v>
      </c>
      <c r="E57" s="161"/>
    </row>
    <row r="58" s="129" customFormat="1" customHeight="1" spans="1:5">
      <c r="A58" s="171" t="s">
        <v>60</v>
      </c>
      <c r="B58" s="163"/>
      <c r="C58" s="163">
        <v>615</v>
      </c>
      <c r="D58" s="163">
        <v>615</v>
      </c>
      <c r="E58" s="161"/>
    </row>
    <row r="59" s="129" customFormat="1" customHeight="1" spans="1:5">
      <c r="A59" s="171" t="s">
        <v>61</v>
      </c>
      <c r="B59" s="163"/>
      <c r="C59" s="163">
        <v>13965</v>
      </c>
      <c r="D59" s="163">
        <v>13965</v>
      </c>
      <c r="E59" s="161"/>
    </row>
    <row r="60" s="129" customFormat="1" customHeight="1" spans="1:5">
      <c r="A60" s="171" t="s">
        <v>62</v>
      </c>
      <c r="B60" s="163"/>
      <c r="C60" s="163">
        <v>64</v>
      </c>
      <c r="D60" s="163">
        <v>64</v>
      </c>
      <c r="E60" s="161"/>
    </row>
    <row r="61" s="129" customFormat="1" customHeight="1" spans="1:5">
      <c r="A61" s="171" t="s">
        <v>63</v>
      </c>
      <c r="B61" s="163"/>
      <c r="C61" s="163">
        <v>55</v>
      </c>
      <c r="D61" s="163">
        <v>55</v>
      </c>
      <c r="E61" s="161"/>
    </row>
    <row r="62" s="129" customFormat="1" customHeight="1" spans="1:5">
      <c r="A62" s="169" t="s">
        <v>64</v>
      </c>
      <c r="B62" s="163"/>
      <c r="C62" s="163">
        <v>523</v>
      </c>
      <c r="D62" s="163">
        <v>523</v>
      </c>
      <c r="E62" s="161"/>
    </row>
    <row r="63" s="147" customFormat="1" customHeight="1" spans="1:5">
      <c r="A63" s="172" t="s">
        <v>65</v>
      </c>
      <c r="B63" s="173"/>
      <c r="C63" s="163">
        <v>5476</v>
      </c>
      <c r="D63" s="163">
        <v>5476</v>
      </c>
      <c r="E63" s="161"/>
    </row>
    <row r="64" s="129" customFormat="1" customHeight="1" spans="1:5">
      <c r="A64" s="174" t="s">
        <v>66</v>
      </c>
      <c r="B64" s="163"/>
      <c r="C64" s="163">
        <v>9033</v>
      </c>
      <c r="D64" s="163">
        <v>9033</v>
      </c>
      <c r="E64" s="161"/>
    </row>
    <row r="65" s="129" customFormat="1" customHeight="1" spans="1:5">
      <c r="A65" s="174" t="s">
        <v>67</v>
      </c>
      <c r="B65" s="163"/>
      <c r="C65" s="163">
        <v>2382</v>
      </c>
      <c r="D65" s="163">
        <v>2382</v>
      </c>
      <c r="E65" s="161"/>
    </row>
    <row r="66" s="129" customFormat="1" customHeight="1" spans="1:5">
      <c r="A66" s="174" t="s">
        <v>68</v>
      </c>
      <c r="B66" s="163">
        <v>50</v>
      </c>
      <c r="C66" s="163">
        <v>50</v>
      </c>
      <c r="D66" s="163"/>
      <c r="E66" s="170"/>
    </row>
    <row r="67" s="129" customFormat="1" customHeight="1" spans="1:5">
      <c r="A67" s="175" t="s">
        <v>69</v>
      </c>
      <c r="B67" s="167">
        <v>-1020</v>
      </c>
      <c r="C67" s="167">
        <v>-1020</v>
      </c>
      <c r="D67" s="167"/>
      <c r="E67" s="170"/>
    </row>
    <row r="68" s="129" customFormat="1" customHeight="1" spans="1:5">
      <c r="A68" s="170"/>
      <c r="B68" s="163"/>
      <c r="C68" s="163"/>
      <c r="D68" s="163"/>
      <c r="E68" s="170"/>
    </row>
    <row r="69" s="129" customFormat="1" customHeight="1" spans="1:5">
      <c r="A69" s="175" t="s">
        <v>70</v>
      </c>
      <c r="B69" s="163">
        <f>SUM(B31,B32,B64,B65,B66,B67)</f>
        <v>65895</v>
      </c>
      <c r="C69" s="163">
        <f>SUM(C31,C32,C64,C65,C66,C67)</f>
        <v>132870</v>
      </c>
      <c r="D69" s="163">
        <f>SUM(D31,D32,D64,D65,D66,D67)</f>
        <v>131324</v>
      </c>
      <c r="E69" s="161"/>
    </row>
  </sheetData>
  <sheetProtection formatCells="0" formatColumns="0" formatRows="0" insertRows="0" insertColumns="0" insertHyperlinks="0" deleteColumns="0" deleteRows="0" sort="0" autoFilter="0" pivotTables="0"/>
  <mergeCells count="1">
    <mergeCell ref="A1:E1"/>
  </mergeCells>
  <printOptions horizontalCentered="1"/>
  <pageMargins left="0.551181102362205" right="0.551181102362205" top="0.393700787401575" bottom="0.590551181102362" header="0.590551181102362" footer="0.393700787401575"/>
  <pageSetup paperSize="9" scale="80" firstPageNumber="148" fitToHeight="0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opLeftCell="A19" workbookViewId="0">
      <selection activeCell="E28" sqref="E28"/>
    </sheetView>
  </sheetViews>
  <sheetFormatPr defaultColWidth="9" defaultRowHeight="14.25" outlineLevelCol="5"/>
  <cols>
    <col min="1" max="1" width="31.625" style="129" customWidth="1"/>
    <col min="2" max="4" width="13.375" style="129" customWidth="1"/>
    <col min="5" max="5" width="17.25" style="130" customWidth="1"/>
    <col min="6" max="16384" width="9" style="129"/>
  </cols>
  <sheetData>
    <row r="1" ht="32.25" customHeight="1" spans="1:5">
      <c r="A1" s="131" t="s">
        <v>71</v>
      </c>
      <c r="B1" s="131"/>
      <c r="C1" s="131"/>
      <c r="D1" s="131"/>
      <c r="E1" s="131"/>
    </row>
    <row r="2" ht="18" customHeight="1" spans="5:5">
      <c r="E2" s="132" t="s">
        <v>1</v>
      </c>
    </row>
    <row r="3" ht="28.5" customHeight="1" spans="1:5">
      <c r="A3" s="133" t="s">
        <v>2</v>
      </c>
      <c r="B3" s="134" t="s">
        <v>3</v>
      </c>
      <c r="C3" s="135" t="s">
        <v>4</v>
      </c>
      <c r="D3" s="135" t="s">
        <v>5</v>
      </c>
      <c r="E3" s="136" t="s">
        <v>6</v>
      </c>
    </row>
    <row r="4" s="127" customFormat="1" ht="23.1" customHeight="1" spans="1:5">
      <c r="A4" s="137" t="s">
        <v>72</v>
      </c>
      <c r="B4" s="138">
        <v>16247</v>
      </c>
      <c r="C4" s="139">
        <v>19879</v>
      </c>
      <c r="D4" s="139">
        <v>13731</v>
      </c>
      <c r="E4" s="140"/>
    </row>
    <row r="5" s="127" customFormat="1" ht="23.1" customHeight="1" spans="1:5">
      <c r="A5" s="137" t="s">
        <v>73</v>
      </c>
      <c r="B5" s="138"/>
      <c r="C5" s="139"/>
      <c r="D5" s="139"/>
      <c r="E5" s="140"/>
    </row>
    <row r="6" s="127" customFormat="1" ht="23.1" customHeight="1" spans="1:5">
      <c r="A6" s="137" t="s">
        <v>74</v>
      </c>
      <c r="B6" s="138">
        <v>9</v>
      </c>
      <c r="C6" s="139">
        <v>6</v>
      </c>
      <c r="D6" s="139"/>
      <c r="E6" s="140"/>
    </row>
    <row r="7" s="127" customFormat="1" ht="23.1" customHeight="1" spans="1:5">
      <c r="A7" s="137" t="s">
        <v>75</v>
      </c>
      <c r="B7" s="138">
        <v>5373</v>
      </c>
      <c r="C7" s="139">
        <v>6746</v>
      </c>
      <c r="D7" s="139">
        <v>4556</v>
      </c>
      <c r="E7" s="140"/>
    </row>
    <row r="8" s="127" customFormat="1" ht="23.1" customHeight="1" spans="1:5">
      <c r="A8" s="137" t="s">
        <v>76</v>
      </c>
      <c r="B8" s="138">
        <v>12116</v>
      </c>
      <c r="C8" s="139">
        <v>18421</v>
      </c>
      <c r="D8" s="139">
        <v>9509</v>
      </c>
      <c r="E8" s="140"/>
    </row>
    <row r="9" s="128" customFormat="1" ht="23.1" customHeight="1" spans="1:6">
      <c r="A9" s="137" t="s">
        <v>77</v>
      </c>
      <c r="B9" s="138">
        <v>12</v>
      </c>
      <c r="C9" s="139">
        <v>191</v>
      </c>
      <c r="D9" s="139">
        <v>91</v>
      </c>
      <c r="E9" s="140"/>
      <c r="F9" s="127"/>
    </row>
    <row r="10" s="127" customFormat="1" ht="23.1" customHeight="1" spans="1:5">
      <c r="A10" s="137" t="s">
        <v>78</v>
      </c>
      <c r="B10" s="138">
        <v>537</v>
      </c>
      <c r="C10" s="139">
        <v>4456</v>
      </c>
      <c r="D10" s="139">
        <v>3675</v>
      </c>
      <c r="E10" s="140"/>
    </row>
    <row r="11" s="127" customFormat="1" ht="23.1" customHeight="1" spans="1:5">
      <c r="A11" s="137" t="s">
        <v>79</v>
      </c>
      <c r="B11" s="138">
        <v>6199</v>
      </c>
      <c r="C11" s="139">
        <v>9370</v>
      </c>
      <c r="D11" s="139">
        <v>5101</v>
      </c>
      <c r="E11" s="140"/>
    </row>
    <row r="12" ht="23.1" customHeight="1" spans="1:6">
      <c r="A12" s="137" t="s">
        <v>80</v>
      </c>
      <c r="B12" s="138">
        <v>6005</v>
      </c>
      <c r="C12" s="139">
        <v>8988</v>
      </c>
      <c r="D12" s="139">
        <v>4640</v>
      </c>
      <c r="E12" s="140"/>
      <c r="F12" s="127"/>
    </row>
    <row r="13" ht="23.1" customHeight="1" spans="1:6">
      <c r="A13" s="137" t="s">
        <v>81</v>
      </c>
      <c r="B13" s="138">
        <v>3737</v>
      </c>
      <c r="C13" s="139">
        <v>6898</v>
      </c>
      <c r="D13" s="139">
        <v>2810</v>
      </c>
      <c r="E13" s="140"/>
      <c r="F13" s="127"/>
    </row>
    <row r="14" ht="23.1" customHeight="1" spans="1:6">
      <c r="A14" s="137" t="s">
        <v>82</v>
      </c>
      <c r="B14" s="138">
        <v>1458</v>
      </c>
      <c r="C14" s="139">
        <v>2994</v>
      </c>
      <c r="D14" s="139">
        <v>1945</v>
      </c>
      <c r="E14" s="140"/>
      <c r="F14" s="127"/>
    </row>
    <row r="15" ht="23.1" customHeight="1" spans="1:6">
      <c r="A15" s="137" t="s">
        <v>83</v>
      </c>
      <c r="B15" s="138">
        <v>7537</v>
      </c>
      <c r="C15" s="139">
        <v>38898</v>
      </c>
      <c r="D15" s="139">
        <v>25196</v>
      </c>
      <c r="E15" s="140"/>
      <c r="F15" s="127"/>
    </row>
    <row r="16" ht="23.1" customHeight="1" spans="1:6">
      <c r="A16" s="137" t="s">
        <v>84</v>
      </c>
      <c r="B16" s="138">
        <v>460</v>
      </c>
      <c r="C16" s="139">
        <v>841</v>
      </c>
      <c r="D16" s="139">
        <v>402</v>
      </c>
      <c r="E16" s="140"/>
      <c r="F16" s="127"/>
    </row>
    <row r="17" ht="23.1" customHeight="1" spans="1:6">
      <c r="A17" s="141" t="s">
        <v>85</v>
      </c>
      <c r="B17" s="138"/>
      <c r="C17" s="139">
        <v>20</v>
      </c>
      <c r="D17" s="139">
        <v>14</v>
      </c>
      <c r="E17" s="140"/>
      <c r="F17" s="127"/>
    </row>
    <row r="18" ht="23.1" customHeight="1" spans="1:6">
      <c r="A18" s="141" t="s">
        <v>86</v>
      </c>
      <c r="B18" s="138"/>
      <c r="C18" s="139">
        <v>138</v>
      </c>
      <c r="D18" s="139">
        <v>16</v>
      </c>
      <c r="E18" s="140"/>
      <c r="F18" s="127"/>
    </row>
    <row r="19" ht="23.1" customHeight="1" spans="1:6">
      <c r="A19" s="141" t="s">
        <v>87</v>
      </c>
      <c r="B19" s="138"/>
      <c r="C19" s="139"/>
      <c r="D19" s="139"/>
      <c r="E19" s="140"/>
      <c r="F19" s="127"/>
    </row>
    <row r="20" ht="23.1" customHeight="1" spans="1:6">
      <c r="A20" s="141" t="s">
        <v>88</v>
      </c>
      <c r="B20" s="138"/>
      <c r="C20" s="139"/>
      <c r="D20" s="139"/>
      <c r="E20" s="140"/>
      <c r="F20" s="127"/>
    </row>
    <row r="21" ht="23.1" customHeight="1" spans="1:6">
      <c r="A21" s="141" t="s">
        <v>89</v>
      </c>
      <c r="B21" s="138">
        <v>182</v>
      </c>
      <c r="C21" s="139">
        <v>325</v>
      </c>
      <c r="D21" s="139">
        <v>190</v>
      </c>
      <c r="E21" s="140"/>
      <c r="F21" s="127"/>
    </row>
    <row r="22" ht="23.1" customHeight="1" spans="1:6">
      <c r="A22" s="141" t="s">
        <v>90</v>
      </c>
      <c r="B22" s="138">
        <v>3076</v>
      </c>
      <c r="C22" s="139">
        <v>6965</v>
      </c>
      <c r="D22" s="139">
        <v>5140</v>
      </c>
      <c r="E22" s="140"/>
      <c r="F22" s="127"/>
    </row>
    <row r="23" ht="23.1" customHeight="1" spans="1:6">
      <c r="A23" s="141" t="s">
        <v>91</v>
      </c>
      <c r="B23" s="138"/>
      <c r="C23" s="139">
        <v>240</v>
      </c>
      <c r="D23" s="139"/>
      <c r="E23" s="140"/>
      <c r="F23" s="127"/>
    </row>
    <row r="24" ht="23.1" customHeight="1" spans="1:6">
      <c r="A24" s="141" t="s">
        <v>92</v>
      </c>
      <c r="B24" s="138">
        <v>608</v>
      </c>
      <c r="C24" s="139">
        <v>805</v>
      </c>
      <c r="D24" s="139">
        <v>352</v>
      </c>
      <c r="E24" s="140"/>
      <c r="F24" s="127"/>
    </row>
    <row r="25" ht="23.1" customHeight="1" spans="1:6">
      <c r="A25" s="142" t="s">
        <v>93</v>
      </c>
      <c r="B25" s="138">
        <v>610</v>
      </c>
      <c r="C25" s="139">
        <v>610</v>
      </c>
      <c r="D25" s="139"/>
      <c r="E25" s="140"/>
      <c r="F25" s="127"/>
    </row>
    <row r="26" ht="23.1" customHeight="1" spans="1:6">
      <c r="A26" s="142" t="s">
        <v>94</v>
      </c>
      <c r="B26" s="138">
        <v>1159</v>
      </c>
      <c r="C26" s="139">
        <v>5509</v>
      </c>
      <c r="D26" s="139">
        <v>7582</v>
      </c>
      <c r="E26" s="140"/>
      <c r="F26" s="127"/>
    </row>
    <row r="27" ht="23.1" customHeight="1" spans="1:6">
      <c r="A27" s="142" t="s">
        <v>95</v>
      </c>
      <c r="B27" s="138">
        <v>570</v>
      </c>
      <c r="C27" s="139">
        <v>570</v>
      </c>
      <c r="D27" s="139"/>
      <c r="E27" s="140"/>
      <c r="F27" s="127"/>
    </row>
    <row r="28" ht="23.1" customHeight="1" spans="1:6">
      <c r="A28" s="142" t="s">
        <v>96</v>
      </c>
      <c r="B28" s="143"/>
      <c r="C28" s="139"/>
      <c r="D28" s="139"/>
      <c r="E28" s="140"/>
      <c r="F28" s="127"/>
    </row>
    <row r="29" ht="23.1" customHeight="1" spans="1:5">
      <c r="A29" s="142"/>
      <c r="B29" s="143"/>
      <c r="C29" s="139"/>
      <c r="D29" s="139"/>
      <c r="E29" s="140"/>
    </row>
    <row r="30" ht="23.1" customHeight="1" spans="1:5">
      <c r="A30" s="135" t="s">
        <v>97</v>
      </c>
      <c r="B30" s="144">
        <f>SUM(B4:B28)</f>
        <v>65895</v>
      </c>
      <c r="C30" s="144">
        <f>SUM(C4:C29)</f>
        <v>132870</v>
      </c>
      <c r="D30" s="144">
        <f>SUM(D4:D29)</f>
        <v>84950</v>
      </c>
      <c r="E30" s="144"/>
    </row>
    <row r="31" ht="35.25" customHeight="1" spans="1:5">
      <c r="A31" s="145"/>
      <c r="B31" s="145"/>
      <c r="C31" s="145"/>
      <c r="D31" s="145"/>
      <c r="E31" s="145"/>
    </row>
  </sheetData>
  <mergeCells count="2">
    <mergeCell ref="A1:E1"/>
    <mergeCell ref="A31:E31"/>
  </mergeCells>
  <printOptions horizontalCentered="1"/>
  <pageMargins left="0.550694444444444" right="0.550694444444444" top="0.393055555555556" bottom="0.590277777777778" header="0.590277777777778" footer="0.39305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opLeftCell="A7" workbookViewId="0">
      <selection activeCell="F68" sqref="F68"/>
    </sheetView>
  </sheetViews>
  <sheetFormatPr defaultColWidth="12.1833333333333" defaultRowHeight="15.55" customHeight="1" outlineLevelCol="5"/>
  <cols>
    <col min="1" max="1" width="9.44166666666667" style="108" customWidth="1"/>
    <col min="2" max="2" width="29" style="108" customWidth="1"/>
    <col min="3" max="6" width="19.625" style="110" customWidth="1"/>
    <col min="7" max="256" width="12.1833333333333" style="108" customWidth="1"/>
    <col min="257" max="16378" width="12.1833333333333" style="108"/>
  </cols>
  <sheetData>
    <row r="1" s="108" customFormat="1" ht="36.75" customHeight="1" spans="1:6">
      <c r="A1" s="111" t="s">
        <v>98</v>
      </c>
      <c r="B1" s="111"/>
      <c r="C1" s="112"/>
      <c r="D1" s="112"/>
      <c r="E1" s="112"/>
      <c r="F1" s="112"/>
    </row>
    <row r="2" s="108" customFormat="1" ht="16.95" customHeight="1" spans="1:6">
      <c r="A2" s="113"/>
      <c r="B2" s="113"/>
      <c r="C2" s="110"/>
      <c r="D2" s="114"/>
      <c r="E2" s="114"/>
      <c r="F2" s="114" t="s">
        <v>99</v>
      </c>
    </row>
    <row r="3" s="108" customFormat="1" ht="16.9" customHeight="1" spans="1:6">
      <c r="A3" s="115" t="s">
        <v>100</v>
      </c>
      <c r="B3" s="115" t="s">
        <v>101</v>
      </c>
      <c r="C3" s="116" t="s">
        <v>3</v>
      </c>
      <c r="D3" s="116"/>
      <c r="E3" s="116" t="s">
        <v>4</v>
      </c>
      <c r="F3" s="116"/>
    </row>
    <row r="4" s="108" customFormat="1" ht="21" customHeight="1" spans="1:6">
      <c r="A4" s="117"/>
      <c r="B4" s="117"/>
      <c r="C4" s="118" t="s">
        <v>102</v>
      </c>
      <c r="D4" s="118" t="s">
        <v>103</v>
      </c>
      <c r="E4" s="118" t="s">
        <v>102</v>
      </c>
      <c r="F4" s="118" t="s">
        <v>103</v>
      </c>
    </row>
    <row r="5" s="108" customFormat="1" ht="16.9" customHeight="1" spans="1:6">
      <c r="A5" s="119"/>
      <c r="B5" s="115" t="s">
        <v>102</v>
      </c>
      <c r="C5" s="120">
        <f t="shared" ref="C5:F5" si="0">SUM(C6,C11,C22,C30,C37,C41,C44,C48,C51,C57,C60,C65)</f>
        <v>65895</v>
      </c>
      <c r="D5" s="120">
        <f t="shared" si="0"/>
        <v>54278.68</v>
      </c>
      <c r="E5" s="120">
        <f t="shared" si="0"/>
        <v>133755.2</v>
      </c>
      <c r="F5" s="120">
        <f t="shared" si="0"/>
        <v>54814.04</v>
      </c>
    </row>
    <row r="6" s="109" customFormat="1" ht="16.9" customHeight="1" spans="1:6">
      <c r="A6" s="121">
        <v>501</v>
      </c>
      <c r="B6" s="122" t="s">
        <v>104</v>
      </c>
      <c r="C6" s="123">
        <f t="shared" ref="C6:F6" si="1">SUM(C7:C10)</f>
        <v>21671.45</v>
      </c>
      <c r="D6" s="123">
        <f t="shared" si="1"/>
        <v>21442.87</v>
      </c>
      <c r="E6" s="123">
        <f t="shared" si="1"/>
        <v>22511.76</v>
      </c>
      <c r="F6" s="123">
        <f t="shared" si="1"/>
        <v>21683.18</v>
      </c>
    </row>
    <row r="7" s="108" customFormat="1" ht="16.9" customHeight="1" spans="1:6">
      <c r="A7" s="121">
        <v>50101</v>
      </c>
      <c r="B7" s="124" t="s">
        <v>105</v>
      </c>
      <c r="C7" s="125">
        <v>13213.83</v>
      </c>
      <c r="D7" s="125">
        <v>13213.83</v>
      </c>
      <c r="E7" s="125">
        <v>13998</v>
      </c>
      <c r="F7" s="125">
        <v>13398</v>
      </c>
    </row>
    <row r="8" s="108" customFormat="1" ht="16.9" customHeight="1" spans="1:6">
      <c r="A8" s="121">
        <v>50102</v>
      </c>
      <c r="B8" s="124" t="s">
        <v>106</v>
      </c>
      <c r="C8" s="125">
        <v>3592.47</v>
      </c>
      <c r="D8" s="125">
        <v>3592.47</v>
      </c>
      <c r="E8" s="125">
        <v>3648.61</v>
      </c>
      <c r="F8" s="125">
        <v>3648.61</v>
      </c>
    </row>
    <row r="9" s="108" customFormat="1" ht="16.9" customHeight="1" spans="1:6">
      <c r="A9" s="121">
        <v>50103</v>
      </c>
      <c r="B9" s="124" t="s">
        <v>107</v>
      </c>
      <c r="C9" s="125">
        <v>3379.55</v>
      </c>
      <c r="D9" s="125">
        <v>3379.55</v>
      </c>
      <c r="E9" s="125">
        <v>3379.55</v>
      </c>
      <c r="F9" s="125">
        <v>3379.55</v>
      </c>
    </row>
    <row r="10" s="108" customFormat="1" ht="16.9" customHeight="1" spans="1:6">
      <c r="A10" s="121">
        <v>50199</v>
      </c>
      <c r="B10" s="124" t="s">
        <v>108</v>
      </c>
      <c r="C10" s="125">
        <v>1485.6</v>
      </c>
      <c r="D10" s="125">
        <v>1257.02</v>
      </c>
      <c r="E10" s="125">
        <v>1485.6</v>
      </c>
      <c r="F10" s="125">
        <v>1257.02</v>
      </c>
    </row>
    <row r="11" s="109" customFormat="1" ht="16.9" customHeight="1" spans="1:6">
      <c r="A11" s="121">
        <v>502</v>
      </c>
      <c r="B11" s="122" t="s">
        <v>109</v>
      </c>
      <c r="C11" s="123">
        <f t="shared" ref="C11:F11" si="2">SUM(C12:C21)</f>
        <v>8758.68</v>
      </c>
      <c r="D11" s="123">
        <f t="shared" si="2"/>
        <v>2814.51</v>
      </c>
      <c r="E11" s="123">
        <f t="shared" si="2"/>
        <v>25494.94</v>
      </c>
      <c r="F11" s="123">
        <f t="shared" si="2"/>
        <v>2926.88</v>
      </c>
    </row>
    <row r="12" s="108" customFormat="1" ht="16.9" customHeight="1" spans="1:6">
      <c r="A12" s="121">
        <v>50201</v>
      </c>
      <c r="B12" s="124" t="s">
        <v>110</v>
      </c>
      <c r="C12" s="125">
        <v>2707.96</v>
      </c>
      <c r="D12" s="125">
        <v>1565.65</v>
      </c>
      <c r="E12" s="125">
        <v>2707.96</v>
      </c>
      <c r="F12" s="125">
        <v>1562.14</v>
      </c>
    </row>
    <row r="13" s="108" customFormat="1" ht="16.9" customHeight="1" spans="1:6">
      <c r="A13" s="121">
        <v>50202</v>
      </c>
      <c r="B13" s="124" t="s">
        <v>111</v>
      </c>
      <c r="C13" s="125">
        <v>57.7</v>
      </c>
      <c r="D13" s="125">
        <v>5.3</v>
      </c>
      <c r="E13" s="125">
        <v>57.7</v>
      </c>
      <c r="F13" s="125">
        <v>5.3</v>
      </c>
    </row>
    <row r="14" s="108" customFormat="1" ht="16.9" customHeight="1" spans="1:6">
      <c r="A14" s="121">
        <v>50203</v>
      </c>
      <c r="B14" s="124" t="s">
        <v>112</v>
      </c>
      <c r="C14" s="125">
        <v>215.53</v>
      </c>
      <c r="D14" s="125">
        <v>72.58</v>
      </c>
      <c r="E14" s="125">
        <v>215.53</v>
      </c>
      <c r="F14" s="125">
        <v>72.58</v>
      </c>
    </row>
    <row r="15" s="108" customFormat="1" ht="16.9" customHeight="1" spans="1:6">
      <c r="A15" s="121">
        <v>50204</v>
      </c>
      <c r="B15" s="124" t="s">
        <v>113</v>
      </c>
      <c r="C15" s="125">
        <v>31.5</v>
      </c>
      <c r="D15" s="125">
        <v>0</v>
      </c>
      <c r="E15" s="125">
        <v>70.56</v>
      </c>
      <c r="F15" s="125">
        <v>0</v>
      </c>
    </row>
    <row r="16" s="108" customFormat="1" ht="16.9" customHeight="1" spans="1:6">
      <c r="A16" s="121">
        <v>50205</v>
      </c>
      <c r="B16" s="124" t="s">
        <v>114</v>
      </c>
      <c r="C16" s="125">
        <v>384</v>
      </c>
      <c r="D16" s="125">
        <v>0</v>
      </c>
      <c r="E16" s="125">
        <v>591.76</v>
      </c>
      <c r="F16" s="125">
        <v>0</v>
      </c>
    </row>
    <row r="17" s="108" customFormat="1" ht="16.9" customHeight="1" spans="1:6">
      <c r="A17" s="121">
        <v>50206</v>
      </c>
      <c r="B17" s="124" t="s">
        <v>115</v>
      </c>
      <c r="C17" s="125">
        <v>875.3</v>
      </c>
      <c r="D17" s="125">
        <v>166.55</v>
      </c>
      <c r="E17" s="125">
        <v>875.3</v>
      </c>
      <c r="F17" s="125">
        <v>166.55</v>
      </c>
    </row>
    <row r="18" s="108" customFormat="1" ht="16.9" customHeight="1" spans="1:6">
      <c r="A18" s="121">
        <v>50207</v>
      </c>
      <c r="B18" s="124" t="s">
        <v>116</v>
      </c>
      <c r="C18" s="125">
        <v>0</v>
      </c>
      <c r="D18" s="125">
        <v>0</v>
      </c>
      <c r="E18" s="125">
        <v>0</v>
      </c>
      <c r="F18" s="125">
        <v>0</v>
      </c>
    </row>
    <row r="19" s="108" customFormat="1" ht="16.9" customHeight="1" spans="1:6">
      <c r="A19" s="121">
        <v>50208</v>
      </c>
      <c r="B19" s="124" t="s">
        <v>117</v>
      </c>
      <c r="C19" s="125">
        <v>615.54</v>
      </c>
      <c r="D19" s="125">
        <v>486.19</v>
      </c>
      <c r="E19" s="125">
        <v>628.56</v>
      </c>
      <c r="F19" s="125">
        <v>488.24</v>
      </c>
    </row>
    <row r="20" s="108" customFormat="1" ht="16.9" customHeight="1" spans="1:6">
      <c r="A20" s="121">
        <v>50209</v>
      </c>
      <c r="B20" s="124" t="s">
        <v>118</v>
      </c>
      <c r="C20" s="125">
        <v>490.93</v>
      </c>
      <c r="D20" s="125">
        <v>46.58</v>
      </c>
      <c r="E20" s="125">
        <v>604.16</v>
      </c>
      <c r="F20" s="125">
        <v>46.58</v>
      </c>
    </row>
    <row r="21" s="108" customFormat="1" ht="16.9" customHeight="1" spans="1:6">
      <c r="A21" s="121">
        <v>50299</v>
      </c>
      <c r="B21" s="124" t="s">
        <v>119</v>
      </c>
      <c r="C21" s="125">
        <v>3380.22</v>
      </c>
      <c r="D21" s="125">
        <v>471.66</v>
      </c>
      <c r="E21" s="125">
        <v>19743.41</v>
      </c>
      <c r="F21" s="125">
        <v>585.49</v>
      </c>
    </row>
    <row r="22" s="108" customFormat="1" ht="16.9" customHeight="1" spans="1:6">
      <c r="A22" s="121">
        <v>503</v>
      </c>
      <c r="B22" s="122" t="s">
        <v>120</v>
      </c>
      <c r="C22" s="120">
        <f t="shared" ref="C22:F22" si="3">SUM(C23:C29)</f>
        <v>0</v>
      </c>
      <c r="D22" s="120">
        <f t="shared" si="3"/>
        <v>0</v>
      </c>
      <c r="E22" s="120">
        <f t="shared" si="3"/>
        <v>21141.56</v>
      </c>
      <c r="F22" s="120">
        <f t="shared" si="3"/>
        <v>0</v>
      </c>
    </row>
    <row r="23" s="108" customFormat="1" ht="16.9" customHeight="1" spans="1:6">
      <c r="A23" s="121">
        <v>50301</v>
      </c>
      <c r="B23" s="124" t="s">
        <v>121</v>
      </c>
      <c r="C23" s="125">
        <v>0</v>
      </c>
      <c r="D23" s="125">
        <v>0</v>
      </c>
      <c r="E23" s="125">
        <v>0</v>
      </c>
      <c r="F23" s="125">
        <v>0</v>
      </c>
    </row>
    <row r="24" s="108" customFormat="1" ht="16.9" customHeight="1" spans="1:6">
      <c r="A24" s="121">
        <v>50302</v>
      </c>
      <c r="B24" s="124" t="s">
        <v>122</v>
      </c>
      <c r="C24" s="125">
        <v>0</v>
      </c>
      <c r="D24" s="125">
        <v>0</v>
      </c>
      <c r="E24" s="125">
        <v>2688.5</v>
      </c>
      <c r="F24" s="125">
        <v>0</v>
      </c>
    </row>
    <row r="25" s="108" customFormat="1" ht="16.9" customHeight="1" spans="1:6">
      <c r="A25" s="121">
        <v>50303</v>
      </c>
      <c r="B25" s="124" t="s">
        <v>123</v>
      </c>
      <c r="C25" s="125">
        <v>0</v>
      </c>
      <c r="D25" s="125">
        <v>0</v>
      </c>
      <c r="E25" s="125">
        <v>0</v>
      </c>
      <c r="F25" s="125">
        <v>0</v>
      </c>
    </row>
    <row r="26" s="108" customFormat="1" ht="16.9" customHeight="1" spans="1:6">
      <c r="A26" s="121">
        <v>50305</v>
      </c>
      <c r="B26" s="124" t="s">
        <v>124</v>
      </c>
      <c r="C26" s="125">
        <v>0</v>
      </c>
      <c r="D26" s="125">
        <v>0</v>
      </c>
      <c r="E26" s="125">
        <v>0</v>
      </c>
      <c r="F26" s="125">
        <v>0</v>
      </c>
    </row>
    <row r="27" s="108" customFormat="1" ht="16.9" customHeight="1" spans="1:6">
      <c r="A27" s="121">
        <v>50306</v>
      </c>
      <c r="B27" s="124" t="s">
        <v>125</v>
      </c>
      <c r="C27" s="125">
        <v>0</v>
      </c>
      <c r="D27" s="125">
        <v>0</v>
      </c>
      <c r="E27" s="125">
        <v>1611.49</v>
      </c>
      <c r="F27" s="125">
        <v>0</v>
      </c>
    </row>
    <row r="28" s="108" customFormat="1" ht="16.9" customHeight="1" spans="1:6">
      <c r="A28" s="121">
        <v>50307</v>
      </c>
      <c r="B28" s="124" t="s">
        <v>126</v>
      </c>
      <c r="C28" s="125">
        <v>0</v>
      </c>
      <c r="D28" s="125">
        <v>0</v>
      </c>
      <c r="E28" s="125">
        <v>0</v>
      </c>
      <c r="F28" s="125">
        <v>0</v>
      </c>
    </row>
    <row r="29" s="108" customFormat="1" ht="16.9" customHeight="1" spans="1:6">
      <c r="A29" s="121">
        <v>50399</v>
      </c>
      <c r="B29" s="124" t="s">
        <v>127</v>
      </c>
      <c r="C29" s="125">
        <v>0</v>
      </c>
      <c r="D29" s="125">
        <v>0</v>
      </c>
      <c r="E29" s="125">
        <v>16841.57</v>
      </c>
      <c r="F29" s="125">
        <v>0</v>
      </c>
    </row>
    <row r="30" s="108" customFormat="1" ht="16.9" customHeight="1" spans="1:6">
      <c r="A30" s="121">
        <v>504</v>
      </c>
      <c r="B30" s="122" t="s">
        <v>128</v>
      </c>
      <c r="C30" s="120">
        <f t="shared" ref="C30:F30" si="4">SUM(C31:C36)</f>
        <v>0</v>
      </c>
      <c r="D30" s="120">
        <f t="shared" si="4"/>
        <v>0</v>
      </c>
      <c r="E30" s="120">
        <f t="shared" si="4"/>
        <v>2463.48</v>
      </c>
      <c r="F30" s="120">
        <f t="shared" si="4"/>
        <v>0</v>
      </c>
    </row>
    <row r="31" s="108" customFormat="1" ht="16.9" customHeight="1" spans="1:6">
      <c r="A31" s="121">
        <v>50401</v>
      </c>
      <c r="B31" s="124" t="s">
        <v>121</v>
      </c>
      <c r="C31" s="125">
        <v>0</v>
      </c>
      <c r="D31" s="125">
        <v>0</v>
      </c>
      <c r="E31" s="125">
        <v>1642.48</v>
      </c>
      <c r="F31" s="125">
        <v>0</v>
      </c>
    </row>
    <row r="32" s="108" customFormat="1" ht="16.9" customHeight="1" spans="1:6">
      <c r="A32" s="121">
        <v>50402</v>
      </c>
      <c r="B32" s="124" t="s">
        <v>122</v>
      </c>
      <c r="C32" s="125">
        <v>0</v>
      </c>
      <c r="D32" s="125">
        <v>0</v>
      </c>
      <c r="E32" s="125">
        <v>0</v>
      </c>
      <c r="F32" s="125">
        <v>0</v>
      </c>
    </row>
    <row r="33" s="108" customFormat="1" ht="16.9" customHeight="1" spans="1:6">
      <c r="A33" s="121">
        <v>50403</v>
      </c>
      <c r="B33" s="124" t="s">
        <v>123</v>
      </c>
      <c r="C33" s="125">
        <v>0</v>
      </c>
      <c r="D33" s="125">
        <v>0</v>
      </c>
      <c r="E33" s="125">
        <v>0</v>
      </c>
      <c r="F33" s="125">
        <v>0</v>
      </c>
    </row>
    <row r="34" s="108" customFormat="1" ht="16.9" customHeight="1" spans="1:6">
      <c r="A34" s="121">
        <v>50404</v>
      </c>
      <c r="B34" s="124" t="s">
        <v>125</v>
      </c>
      <c r="C34" s="125">
        <v>0</v>
      </c>
      <c r="D34" s="125">
        <v>0</v>
      </c>
      <c r="E34" s="125">
        <v>0</v>
      </c>
      <c r="F34" s="125">
        <v>0</v>
      </c>
    </row>
    <row r="35" s="108" customFormat="1" ht="16.9" customHeight="1" spans="1:6">
      <c r="A35" s="121">
        <v>50405</v>
      </c>
      <c r="B35" s="124" t="s">
        <v>126</v>
      </c>
      <c r="C35" s="125">
        <v>0</v>
      </c>
      <c r="D35" s="125">
        <v>0</v>
      </c>
      <c r="E35" s="125">
        <v>0</v>
      </c>
      <c r="F35" s="125">
        <v>0</v>
      </c>
    </row>
    <row r="36" s="108" customFormat="1" ht="16.9" customHeight="1" spans="1:6">
      <c r="A36" s="121">
        <v>50499</v>
      </c>
      <c r="B36" s="124" t="s">
        <v>127</v>
      </c>
      <c r="C36" s="125">
        <v>0</v>
      </c>
      <c r="D36" s="125">
        <v>0</v>
      </c>
      <c r="E36" s="125">
        <v>821</v>
      </c>
      <c r="F36" s="125">
        <v>0</v>
      </c>
    </row>
    <row r="37" s="108" customFormat="1" ht="16.9" customHeight="1" spans="1:6">
      <c r="A37" s="121">
        <v>505</v>
      </c>
      <c r="B37" s="122" t="s">
        <v>129</v>
      </c>
      <c r="C37" s="120">
        <f t="shared" ref="C37:F37" si="5">SUM(C38:C40)</f>
        <v>24548.83</v>
      </c>
      <c r="D37" s="120">
        <f t="shared" si="5"/>
        <v>23471.57</v>
      </c>
      <c r="E37" s="120">
        <f t="shared" si="5"/>
        <v>24968.83</v>
      </c>
      <c r="F37" s="120">
        <f t="shared" si="5"/>
        <v>23471.57</v>
      </c>
    </row>
    <row r="38" s="108" customFormat="1" ht="16.9" customHeight="1" spans="1:6">
      <c r="A38" s="121">
        <v>50501</v>
      </c>
      <c r="B38" s="124" t="s">
        <v>130</v>
      </c>
      <c r="C38" s="125">
        <v>22086.78</v>
      </c>
      <c r="D38" s="125">
        <v>21979.78</v>
      </c>
      <c r="E38" s="125">
        <v>22086.78</v>
      </c>
      <c r="F38" s="125">
        <v>21979.78</v>
      </c>
    </row>
    <row r="39" s="108" customFormat="1" ht="16.9" customHeight="1" spans="1:6">
      <c r="A39" s="121">
        <v>50502</v>
      </c>
      <c r="B39" s="124" t="s">
        <v>131</v>
      </c>
      <c r="C39" s="125">
        <v>2462.05</v>
      </c>
      <c r="D39" s="125">
        <v>1491.79</v>
      </c>
      <c r="E39" s="125">
        <v>2882.05</v>
      </c>
      <c r="F39" s="125">
        <v>1491.79</v>
      </c>
    </row>
    <row r="40" s="108" customFormat="1" ht="16.9" customHeight="1" spans="1:6">
      <c r="A40" s="121">
        <v>50599</v>
      </c>
      <c r="B40" s="124" t="s">
        <v>132</v>
      </c>
      <c r="C40" s="125">
        <v>0</v>
      </c>
      <c r="D40" s="125">
        <v>0</v>
      </c>
      <c r="E40" s="125">
        <v>0</v>
      </c>
      <c r="F40" s="125">
        <v>0</v>
      </c>
    </row>
    <row r="41" s="108" customFormat="1" ht="16.9" customHeight="1" spans="1:6">
      <c r="A41" s="121">
        <v>506</v>
      </c>
      <c r="B41" s="122" t="s">
        <v>133</v>
      </c>
      <c r="C41" s="120">
        <f t="shared" ref="C41:F41" si="6">SUM(C42:C43)</f>
        <v>0</v>
      </c>
      <c r="D41" s="120">
        <f t="shared" si="6"/>
        <v>0</v>
      </c>
      <c r="E41" s="120">
        <f t="shared" si="6"/>
        <v>0</v>
      </c>
      <c r="F41" s="120">
        <f t="shared" si="6"/>
        <v>0</v>
      </c>
    </row>
    <row r="42" s="108" customFormat="1" ht="16.9" customHeight="1" spans="1:6">
      <c r="A42" s="121">
        <v>50601</v>
      </c>
      <c r="B42" s="124" t="s">
        <v>134</v>
      </c>
      <c r="C42" s="125">
        <v>0</v>
      </c>
      <c r="D42" s="125">
        <v>0</v>
      </c>
      <c r="E42" s="125">
        <v>0</v>
      </c>
      <c r="F42" s="125">
        <v>0</v>
      </c>
    </row>
    <row r="43" s="108" customFormat="1" ht="16.9" customHeight="1" spans="1:6">
      <c r="A43" s="121">
        <v>50602</v>
      </c>
      <c r="B43" s="124" t="s">
        <v>135</v>
      </c>
      <c r="C43" s="125">
        <v>0</v>
      </c>
      <c r="D43" s="125">
        <v>0</v>
      </c>
      <c r="E43" s="125">
        <v>0</v>
      </c>
      <c r="F43" s="125">
        <v>0</v>
      </c>
    </row>
    <row r="44" s="108" customFormat="1" ht="16.9" customHeight="1" spans="1:6">
      <c r="A44" s="121">
        <v>507</v>
      </c>
      <c r="B44" s="122" t="s">
        <v>136</v>
      </c>
      <c r="C44" s="120">
        <f t="shared" ref="C44:F44" si="7">SUM(C45:C47)</f>
        <v>0</v>
      </c>
      <c r="D44" s="120">
        <f t="shared" si="7"/>
        <v>0</v>
      </c>
      <c r="E44" s="120">
        <f t="shared" si="7"/>
        <v>98.57</v>
      </c>
      <c r="F44" s="120">
        <f t="shared" si="7"/>
        <v>0</v>
      </c>
    </row>
    <row r="45" s="108" customFormat="1" ht="16.9" customHeight="1" spans="1:6">
      <c r="A45" s="121">
        <v>50701</v>
      </c>
      <c r="B45" s="124" t="s">
        <v>137</v>
      </c>
      <c r="C45" s="125">
        <v>0</v>
      </c>
      <c r="D45" s="125">
        <v>0</v>
      </c>
      <c r="E45" s="125">
        <v>0</v>
      </c>
      <c r="F45" s="125">
        <v>0</v>
      </c>
    </row>
    <row r="46" s="108" customFormat="1" ht="16.9" customHeight="1" spans="1:6">
      <c r="A46" s="121">
        <v>50702</v>
      </c>
      <c r="B46" s="124" t="s">
        <v>138</v>
      </c>
      <c r="C46" s="125">
        <v>0</v>
      </c>
      <c r="D46" s="125">
        <v>0</v>
      </c>
      <c r="E46" s="125">
        <v>78.57</v>
      </c>
      <c r="F46" s="125">
        <v>0</v>
      </c>
    </row>
    <row r="47" s="108" customFormat="1" ht="16.9" customHeight="1" spans="1:6">
      <c r="A47" s="121">
        <v>50799</v>
      </c>
      <c r="B47" s="124" t="s">
        <v>139</v>
      </c>
      <c r="C47" s="125">
        <v>0</v>
      </c>
      <c r="D47" s="125">
        <v>0</v>
      </c>
      <c r="E47" s="125">
        <v>20</v>
      </c>
      <c r="F47" s="125">
        <v>0</v>
      </c>
    </row>
    <row r="48" s="108" customFormat="1" ht="16.9" customHeight="1" spans="1:6">
      <c r="A48" s="121">
        <v>508</v>
      </c>
      <c r="B48" s="122" t="s">
        <v>140</v>
      </c>
      <c r="C48" s="120">
        <f t="shared" ref="C48:F48" si="8">SUM(C49:C50)</f>
        <v>0</v>
      </c>
      <c r="D48" s="120">
        <f t="shared" si="8"/>
        <v>0</v>
      </c>
      <c r="E48" s="120">
        <f t="shared" si="8"/>
        <v>0</v>
      </c>
      <c r="F48" s="120">
        <f t="shared" si="8"/>
        <v>0</v>
      </c>
    </row>
    <row r="49" s="108" customFormat="1" ht="16.9" customHeight="1" spans="1:6">
      <c r="A49" s="121">
        <v>50801</v>
      </c>
      <c r="B49" s="124" t="s">
        <v>141</v>
      </c>
      <c r="C49" s="125">
        <v>0</v>
      </c>
      <c r="D49" s="125">
        <v>0</v>
      </c>
      <c r="E49" s="125">
        <v>0</v>
      </c>
      <c r="F49" s="125">
        <v>0</v>
      </c>
    </row>
    <row r="50" s="108" customFormat="1" ht="16.9" customHeight="1" spans="1:6">
      <c r="A50" s="121">
        <v>50802</v>
      </c>
      <c r="B50" s="124" t="s">
        <v>142</v>
      </c>
      <c r="C50" s="125">
        <v>0</v>
      </c>
      <c r="D50" s="125">
        <v>0</v>
      </c>
      <c r="E50" s="125">
        <v>0</v>
      </c>
      <c r="F50" s="125">
        <v>0</v>
      </c>
    </row>
    <row r="51" s="108" customFormat="1" ht="16.9" customHeight="1" spans="1:6">
      <c r="A51" s="121">
        <v>509</v>
      </c>
      <c r="B51" s="122" t="s">
        <v>143</v>
      </c>
      <c r="C51" s="120">
        <f t="shared" ref="C51:F51" si="9">SUM(C52:C56)</f>
        <v>8666.04</v>
      </c>
      <c r="D51" s="120">
        <f t="shared" si="9"/>
        <v>6549.73</v>
      </c>
      <c r="E51" s="120">
        <f t="shared" si="9"/>
        <v>13122.06</v>
      </c>
      <c r="F51" s="120">
        <f t="shared" si="9"/>
        <v>6732.41</v>
      </c>
    </row>
    <row r="52" s="108" customFormat="1" ht="16.9" customHeight="1" spans="1:6">
      <c r="A52" s="121">
        <v>50901</v>
      </c>
      <c r="B52" s="124" t="s">
        <v>144</v>
      </c>
      <c r="C52" s="125">
        <v>5988.47</v>
      </c>
      <c r="D52" s="125">
        <v>5293.84</v>
      </c>
      <c r="E52" s="125">
        <v>6696.61</v>
      </c>
      <c r="F52" s="125">
        <v>5480.88</v>
      </c>
    </row>
    <row r="53" s="108" customFormat="1" ht="16.9" customHeight="1" spans="1:6">
      <c r="A53" s="121">
        <v>50902</v>
      </c>
      <c r="B53" s="124" t="s">
        <v>145</v>
      </c>
      <c r="C53" s="125">
        <v>193.66</v>
      </c>
      <c r="D53" s="125">
        <v>0</v>
      </c>
      <c r="E53" s="125">
        <v>288.66</v>
      </c>
      <c r="F53" s="125">
        <v>0</v>
      </c>
    </row>
    <row r="54" s="108" customFormat="1" ht="16.9" customHeight="1" spans="1:6">
      <c r="A54" s="121">
        <v>50903</v>
      </c>
      <c r="B54" s="124" t="s">
        <v>146</v>
      </c>
      <c r="C54" s="125">
        <v>0</v>
      </c>
      <c r="D54" s="125">
        <v>0</v>
      </c>
      <c r="E54" s="125">
        <v>0</v>
      </c>
      <c r="F54" s="125">
        <v>0</v>
      </c>
    </row>
    <row r="55" s="108" customFormat="1" ht="16.9" customHeight="1" spans="1:6">
      <c r="A55" s="121">
        <v>50905</v>
      </c>
      <c r="B55" s="124" t="s">
        <v>147</v>
      </c>
      <c r="C55" s="125">
        <v>100.15</v>
      </c>
      <c r="D55" s="125">
        <v>100.15</v>
      </c>
      <c r="E55" s="125">
        <v>82.14</v>
      </c>
      <c r="F55" s="125">
        <v>82.14</v>
      </c>
    </row>
    <row r="56" s="108" customFormat="1" ht="16.9" customHeight="1" spans="1:6">
      <c r="A56" s="121">
        <v>50999</v>
      </c>
      <c r="B56" s="124" t="s">
        <v>148</v>
      </c>
      <c r="C56" s="125">
        <v>2383.76</v>
      </c>
      <c r="D56" s="125">
        <v>1155.74</v>
      </c>
      <c r="E56" s="125">
        <v>6054.65</v>
      </c>
      <c r="F56" s="125">
        <v>1169.39</v>
      </c>
    </row>
    <row r="57" s="108" customFormat="1" ht="16.9" customHeight="1" spans="1:6">
      <c r="A57" s="121">
        <v>510</v>
      </c>
      <c r="B57" s="122" t="s">
        <v>149</v>
      </c>
      <c r="C57" s="120">
        <f t="shared" ref="C57:F57" si="10">SUM(C58:C59)</f>
        <v>0</v>
      </c>
      <c r="D57" s="120">
        <f t="shared" si="10"/>
        <v>0</v>
      </c>
      <c r="E57" s="120">
        <f t="shared" si="10"/>
        <v>0</v>
      </c>
      <c r="F57" s="120">
        <f t="shared" si="10"/>
        <v>0</v>
      </c>
    </row>
    <row r="58" s="108" customFormat="1" ht="16.9" customHeight="1" spans="1:6">
      <c r="A58" s="121">
        <v>51002</v>
      </c>
      <c r="B58" s="124" t="s">
        <v>150</v>
      </c>
      <c r="C58" s="125">
        <v>0</v>
      </c>
      <c r="D58" s="125">
        <v>0</v>
      </c>
      <c r="E58" s="125">
        <v>0</v>
      </c>
      <c r="F58" s="125">
        <v>0</v>
      </c>
    </row>
    <row r="59" s="108" customFormat="1" ht="16.9" customHeight="1" spans="1:6">
      <c r="A59" s="121">
        <v>51003</v>
      </c>
      <c r="B59" s="124" t="s">
        <v>151</v>
      </c>
      <c r="C59" s="125">
        <v>0</v>
      </c>
      <c r="D59" s="125">
        <v>0</v>
      </c>
      <c r="E59" s="125">
        <v>0</v>
      </c>
      <c r="F59" s="125">
        <v>0</v>
      </c>
    </row>
    <row r="60" s="108" customFormat="1" ht="16.9" customHeight="1" spans="1:6">
      <c r="A60" s="121">
        <v>511</v>
      </c>
      <c r="B60" s="122" t="s">
        <v>152</v>
      </c>
      <c r="C60" s="120">
        <f t="shared" ref="C60:F60" si="11">SUM(C61:C64)</f>
        <v>0</v>
      </c>
      <c r="D60" s="120">
        <f t="shared" si="11"/>
        <v>0</v>
      </c>
      <c r="E60" s="120">
        <f t="shared" si="11"/>
        <v>6</v>
      </c>
      <c r="F60" s="120">
        <f t="shared" si="11"/>
        <v>0</v>
      </c>
    </row>
    <row r="61" s="108" customFormat="1" ht="16.9" customHeight="1" spans="1:6">
      <c r="A61" s="121">
        <v>51101</v>
      </c>
      <c r="B61" s="124" t="s">
        <v>153</v>
      </c>
      <c r="C61" s="125">
        <v>0</v>
      </c>
      <c r="D61" s="125">
        <v>0</v>
      </c>
      <c r="E61" s="125">
        <v>6</v>
      </c>
      <c r="F61" s="125">
        <v>0</v>
      </c>
    </row>
    <row r="62" s="108" customFormat="1" ht="16.9" customHeight="1" spans="1:6">
      <c r="A62" s="121">
        <v>51102</v>
      </c>
      <c r="B62" s="124" t="s">
        <v>154</v>
      </c>
      <c r="C62" s="125">
        <v>0</v>
      </c>
      <c r="D62" s="125">
        <v>0</v>
      </c>
      <c r="E62" s="125">
        <v>0</v>
      </c>
      <c r="F62" s="125">
        <v>0</v>
      </c>
    </row>
    <row r="63" s="108" customFormat="1" ht="16.9" customHeight="1" spans="1:6">
      <c r="A63" s="121">
        <v>51103</v>
      </c>
      <c r="B63" s="124" t="s">
        <v>155</v>
      </c>
      <c r="C63" s="125">
        <v>0</v>
      </c>
      <c r="D63" s="125">
        <v>0</v>
      </c>
      <c r="E63" s="125">
        <v>0</v>
      </c>
      <c r="F63" s="125">
        <v>0</v>
      </c>
    </row>
    <row r="64" s="108" customFormat="1" ht="16.9" customHeight="1" spans="1:6">
      <c r="A64" s="121">
        <v>51104</v>
      </c>
      <c r="B64" s="124" t="s">
        <v>156</v>
      </c>
      <c r="C64" s="125">
        <v>0</v>
      </c>
      <c r="D64" s="125">
        <v>0</v>
      </c>
      <c r="E64" s="125">
        <v>0</v>
      </c>
      <c r="F64" s="125">
        <v>0</v>
      </c>
    </row>
    <row r="65" s="108" customFormat="1" ht="16.9" customHeight="1" spans="1:6">
      <c r="A65" s="121">
        <v>599</v>
      </c>
      <c r="B65" s="122" t="s">
        <v>157</v>
      </c>
      <c r="C65" s="120">
        <f t="shared" ref="C65:F65" si="12">SUM(C66:C69)</f>
        <v>2250</v>
      </c>
      <c r="D65" s="120">
        <f t="shared" si="12"/>
        <v>0</v>
      </c>
      <c r="E65" s="120">
        <f t="shared" si="12"/>
        <v>23948</v>
      </c>
      <c r="F65" s="120">
        <f t="shared" si="12"/>
        <v>0</v>
      </c>
    </row>
    <row r="66" s="108" customFormat="1" ht="16.9" customHeight="1" spans="1:6">
      <c r="A66" s="121">
        <v>59906</v>
      </c>
      <c r="B66" s="124" t="s">
        <v>158</v>
      </c>
      <c r="C66" s="125">
        <v>0</v>
      </c>
      <c r="D66" s="125">
        <v>0</v>
      </c>
      <c r="E66" s="125">
        <v>0</v>
      </c>
      <c r="F66" s="125">
        <v>0</v>
      </c>
    </row>
    <row r="67" s="108" customFormat="1" ht="16.9" customHeight="1" spans="1:6">
      <c r="A67" s="121">
        <v>59907</v>
      </c>
      <c r="B67" s="124" t="s">
        <v>159</v>
      </c>
      <c r="C67" s="125">
        <v>0</v>
      </c>
      <c r="D67" s="125">
        <v>0</v>
      </c>
      <c r="E67" s="125">
        <v>0</v>
      </c>
      <c r="F67" s="125">
        <v>0</v>
      </c>
    </row>
    <row r="68" s="108" customFormat="1" ht="28" customHeight="1" spans="1:6">
      <c r="A68" s="121">
        <v>59908</v>
      </c>
      <c r="B68" s="126" t="s">
        <v>160</v>
      </c>
      <c r="C68" s="125">
        <v>0</v>
      </c>
      <c r="D68" s="125">
        <v>0</v>
      </c>
      <c r="E68" s="125">
        <v>0</v>
      </c>
      <c r="F68" s="125">
        <v>0</v>
      </c>
    </row>
    <row r="69" s="108" customFormat="1" ht="16.9" customHeight="1" spans="1:6">
      <c r="A69" s="121">
        <v>59999</v>
      </c>
      <c r="B69" s="124" t="s">
        <v>161</v>
      </c>
      <c r="C69" s="125">
        <v>2250</v>
      </c>
      <c r="D69" s="125">
        <v>0</v>
      </c>
      <c r="E69" s="125">
        <v>23948</v>
      </c>
      <c r="F69" s="125">
        <v>0</v>
      </c>
    </row>
  </sheetData>
  <mergeCells count="5">
    <mergeCell ref="A1:F1"/>
    <mergeCell ref="C3:D3"/>
    <mergeCell ref="E3:F3"/>
    <mergeCell ref="A3:A4"/>
    <mergeCell ref="B3:B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showGridLines="0" showZeros="0" topLeftCell="B10" workbookViewId="0">
      <selection activeCell="H11" sqref="H11"/>
    </sheetView>
  </sheetViews>
  <sheetFormatPr defaultColWidth="6.875" defaultRowHeight="15.95" customHeight="1"/>
  <cols>
    <col min="1" max="1" width="11.625" style="76" hidden="1" customWidth="1"/>
    <col min="2" max="2" width="26.25" style="77" customWidth="1"/>
    <col min="3" max="3" width="8.5" style="76" customWidth="1"/>
    <col min="4" max="4" width="10.375" style="76" customWidth="1"/>
    <col min="5" max="5" width="7.125" style="76" customWidth="1"/>
    <col min="6" max="6" width="23.75" style="76" customWidth="1"/>
    <col min="7" max="7" width="7.375" style="76" customWidth="1"/>
    <col min="8" max="8" width="10.625" style="76" customWidth="1"/>
    <col min="9" max="9" width="6.375" style="78" customWidth="1"/>
    <col min="10" max="16384" width="6.875" style="76"/>
  </cols>
  <sheetData>
    <row r="1" ht="30.75" customHeight="1" spans="2:9">
      <c r="B1" s="79" t="s">
        <v>162</v>
      </c>
      <c r="C1" s="79"/>
      <c r="D1" s="79"/>
      <c r="E1" s="79"/>
      <c r="F1" s="79"/>
      <c r="G1" s="79"/>
      <c r="H1" s="79"/>
      <c r="I1" s="79"/>
    </row>
    <row r="2" s="74" customFormat="1" ht="15.75" customHeight="1" spans="2:9">
      <c r="B2" s="80"/>
      <c r="H2" s="81" t="s">
        <v>1</v>
      </c>
      <c r="I2" s="81"/>
    </row>
    <row r="3" s="74" customFormat="1" ht="22.5" customHeight="1" spans="2:9">
      <c r="B3" s="82" t="s">
        <v>2</v>
      </c>
      <c r="C3" s="83" t="s">
        <v>3</v>
      </c>
      <c r="D3" s="83" t="s">
        <v>4</v>
      </c>
      <c r="E3" s="83" t="s">
        <v>5</v>
      </c>
      <c r="F3" s="84" t="s">
        <v>2</v>
      </c>
      <c r="G3" s="83" t="s">
        <v>3</v>
      </c>
      <c r="H3" s="83" t="s">
        <v>4</v>
      </c>
      <c r="I3" s="83" t="s">
        <v>5</v>
      </c>
    </row>
    <row r="4" s="74" customFormat="1" ht="18.75" customHeight="1" spans="1:9">
      <c r="A4" s="85">
        <v>10301</v>
      </c>
      <c r="B4" s="86" t="s">
        <v>163</v>
      </c>
      <c r="C4" s="83">
        <f>SUM(C5:C20)</f>
        <v>300</v>
      </c>
      <c r="D4" s="83">
        <f>SUM(D5:D20)</f>
        <v>300</v>
      </c>
      <c r="E4" s="83">
        <f>SUM(E5:E20)</f>
        <v>726</v>
      </c>
      <c r="F4" s="87" t="s">
        <v>164</v>
      </c>
      <c r="G4" s="88"/>
      <c r="H4" s="83"/>
      <c r="I4" s="83">
        <v>37</v>
      </c>
    </row>
    <row r="5" s="74" customFormat="1" ht="18.75" customHeight="1" spans="1:9">
      <c r="A5" s="85">
        <v>1030102</v>
      </c>
      <c r="B5" s="89" t="s">
        <v>165</v>
      </c>
      <c r="C5" s="83"/>
      <c r="D5" s="83"/>
      <c r="E5" s="83"/>
      <c r="F5" s="90" t="s">
        <v>166</v>
      </c>
      <c r="G5" s="88"/>
      <c r="H5" s="83"/>
      <c r="I5" s="83">
        <v>1</v>
      </c>
    </row>
    <row r="6" s="74" customFormat="1" ht="18.75" customHeight="1" spans="1:9">
      <c r="A6" s="85">
        <v>1030110</v>
      </c>
      <c r="B6" s="89" t="s">
        <v>167</v>
      </c>
      <c r="C6" s="83"/>
      <c r="D6" s="83"/>
      <c r="E6" s="83"/>
      <c r="F6" s="90" t="s">
        <v>168</v>
      </c>
      <c r="G6" s="88"/>
      <c r="H6" s="83"/>
      <c r="I6" s="83"/>
    </row>
    <row r="7" s="74" customFormat="1" ht="18.75" customHeight="1" spans="1:9">
      <c r="A7" s="85">
        <v>1030115</v>
      </c>
      <c r="B7" s="89" t="s">
        <v>169</v>
      </c>
      <c r="C7" s="83"/>
      <c r="D7" s="83"/>
      <c r="E7" s="83"/>
      <c r="F7" s="90" t="s">
        <v>170</v>
      </c>
      <c r="G7" s="84">
        <f>SUM(G8:G10)</f>
        <v>300</v>
      </c>
      <c r="H7" s="84">
        <f>SUM(H8:H10)</f>
        <v>300</v>
      </c>
      <c r="I7" s="84">
        <f>SUM(I8:I10)</f>
        <v>213</v>
      </c>
    </row>
    <row r="8" s="74" customFormat="1" ht="26.25" customHeight="1" spans="1:9">
      <c r="A8" s="85">
        <v>1030129</v>
      </c>
      <c r="B8" s="89" t="s">
        <v>171</v>
      </c>
      <c r="C8" s="83"/>
      <c r="D8" s="83"/>
      <c r="E8" s="83"/>
      <c r="F8" s="90" t="s">
        <v>172</v>
      </c>
      <c r="G8" s="88">
        <v>300</v>
      </c>
      <c r="H8" s="91">
        <v>300</v>
      </c>
      <c r="I8" s="107">
        <v>213</v>
      </c>
    </row>
    <row r="9" s="74" customFormat="1" ht="26.25" customHeight="1" spans="1:9">
      <c r="A9" s="85">
        <v>1030146</v>
      </c>
      <c r="B9" s="89" t="s">
        <v>173</v>
      </c>
      <c r="C9" s="83"/>
      <c r="D9" s="83"/>
      <c r="E9" s="83"/>
      <c r="F9" s="92" t="s">
        <v>174</v>
      </c>
      <c r="G9" s="88"/>
      <c r="H9" s="83"/>
      <c r="I9" s="83"/>
    </row>
    <row r="10" s="74" customFormat="1" ht="26.25" customHeight="1" spans="1:9">
      <c r="A10" s="85">
        <v>1030147</v>
      </c>
      <c r="B10" s="89" t="s">
        <v>175</v>
      </c>
      <c r="C10" s="83"/>
      <c r="D10" s="83"/>
      <c r="E10" s="83"/>
      <c r="F10" s="92" t="s">
        <v>176</v>
      </c>
      <c r="G10" s="88"/>
      <c r="H10" s="83"/>
      <c r="I10" s="83"/>
    </row>
    <row r="11" s="74" customFormat="1" ht="20.25" customHeight="1" spans="1:9">
      <c r="A11" s="85">
        <v>1030148</v>
      </c>
      <c r="B11" s="89" t="s">
        <v>177</v>
      </c>
      <c r="C11" s="83">
        <v>300</v>
      </c>
      <c r="D11" s="83">
        <v>300</v>
      </c>
      <c r="E11" s="83">
        <v>726</v>
      </c>
      <c r="F11" s="90" t="s">
        <v>178</v>
      </c>
      <c r="G11" s="88"/>
      <c r="H11" s="83"/>
      <c r="I11" s="83"/>
    </row>
    <row r="12" s="74" customFormat="1" ht="20.25" customHeight="1" spans="1:9">
      <c r="A12" s="85">
        <v>1030150</v>
      </c>
      <c r="B12" s="89" t="s">
        <v>179</v>
      </c>
      <c r="C12" s="83"/>
      <c r="D12" s="83"/>
      <c r="E12" s="83"/>
      <c r="F12" s="92" t="s">
        <v>180</v>
      </c>
      <c r="G12" s="88"/>
      <c r="H12" s="83"/>
      <c r="I12" s="83"/>
    </row>
    <row r="13" s="74" customFormat="1" ht="27.75" customHeight="1" spans="1:9">
      <c r="A13" s="85">
        <v>1030155</v>
      </c>
      <c r="B13" s="89" t="s">
        <v>181</v>
      </c>
      <c r="C13" s="93"/>
      <c r="D13" s="93"/>
      <c r="E13" s="93"/>
      <c r="F13" s="92" t="s">
        <v>182</v>
      </c>
      <c r="G13" s="94"/>
      <c r="H13" s="93"/>
      <c r="I13" s="99"/>
    </row>
    <row r="14" s="75" customFormat="1" ht="20.25" customHeight="1" spans="1:9">
      <c r="A14" s="85">
        <v>1030156</v>
      </c>
      <c r="B14" s="89" t="s">
        <v>183</v>
      </c>
      <c r="C14" s="93"/>
      <c r="D14" s="93"/>
      <c r="E14" s="93"/>
      <c r="F14" s="92" t="s">
        <v>184</v>
      </c>
      <c r="G14" s="88"/>
      <c r="H14" s="93"/>
      <c r="I14" s="107"/>
    </row>
    <row r="15" s="74" customFormat="1" ht="20.25" customHeight="1" spans="1:9">
      <c r="A15" s="85">
        <v>1030157</v>
      </c>
      <c r="B15" s="89" t="s">
        <v>185</v>
      </c>
      <c r="C15" s="93"/>
      <c r="D15" s="93"/>
      <c r="E15" s="93"/>
      <c r="F15" s="92" t="s">
        <v>186</v>
      </c>
      <c r="G15" s="84"/>
      <c r="H15" s="95"/>
      <c r="I15" s="95">
        <f>SUM(I16:I24)</f>
        <v>845</v>
      </c>
    </row>
    <row r="16" s="74" customFormat="1" ht="26.25" customHeight="1" spans="1:9">
      <c r="A16" s="85">
        <v>1030158</v>
      </c>
      <c r="B16" s="89" t="s">
        <v>187</v>
      </c>
      <c r="C16" s="93"/>
      <c r="D16" s="93"/>
      <c r="E16" s="93"/>
      <c r="F16" s="92" t="s">
        <v>188</v>
      </c>
      <c r="G16" s="88"/>
      <c r="H16" s="93"/>
      <c r="I16" s="99">
        <v>24</v>
      </c>
    </row>
    <row r="17" s="74" customFormat="1" ht="26.25" customHeight="1" spans="1:9">
      <c r="A17" s="85">
        <v>1030159</v>
      </c>
      <c r="B17" s="89" t="s">
        <v>189</v>
      </c>
      <c r="C17" s="93"/>
      <c r="D17" s="93"/>
      <c r="E17" s="93"/>
      <c r="F17" s="92" t="s">
        <v>190</v>
      </c>
      <c r="G17" s="88"/>
      <c r="H17" s="93"/>
      <c r="I17" s="99"/>
    </row>
    <row r="18" s="74" customFormat="1" ht="26.25" customHeight="1" spans="1:9">
      <c r="A18" s="85">
        <v>1030178</v>
      </c>
      <c r="B18" s="89" t="s">
        <v>191</v>
      </c>
      <c r="C18" s="93"/>
      <c r="D18" s="93"/>
      <c r="E18" s="93"/>
      <c r="F18" s="92" t="s">
        <v>192</v>
      </c>
      <c r="G18" s="88"/>
      <c r="H18" s="93"/>
      <c r="I18" s="107">
        <v>14</v>
      </c>
    </row>
    <row r="19" s="74" customFormat="1" ht="26.25" customHeight="1" spans="1:9">
      <c r="A19" s="85">
        <v>1030180</v>
      </c>
      <c r="B19" s="89" t="s">
        <v>193</v>
      </c>
      <c r="C19" s="93"/>
      <c r="D19" s="93"/>
      <c r="E19" s="93"/>
      <c r="F19" s="92" t="s">
        <v>194</v>
      </c>
      <c r="G19" s="88"/>
      <c r="H19" s="93"/>
      <c r="I19" s="107"/>
    </row>
    <row r="20" s="74" customFormat="1" ht="26.25" customHeight="1" spans="1:9">
      <c r="A20" s="85">
        <v>1030199</v>
      </c>
      <c r="B20" s="89" t="s">
        <v>195</v>
      </c>
      <c r="C20" s="93"/>
      <c r="D20" s="93"/>
      <c r="E20" s="93"/>
      <c r="F20" s="92" t="s">
        <v>196</v>
      </c>
      <c r="G20" s="88"/>
      <c r="H20" s="93"/>
      <c r="I20" s="99"/>
    </row>
    <row r="21" s="74" customFormat="1" ht="26.25" customHeight="1" spans="1:9">
      <c r="A21" s="85">
        <v>10310</v>
      </c>
      <c r="B21" s="86" t="s">
        <v>197</v>
      </c>
      <c r="C21" s="93">
        <f>SUM(C22:C33)</f>
        <v>0</v>
      </c>
      <c r="D21" s="93"/>
      <c r="E21" s="93"/>
      <c r="F21" s="96" t="s">
        <v>198</v>
      </c>
      <c r="G21" s="88"/>
      <c r="H21" s="93"/>
      <c r="I21" s="99">
        <v>7</v>
      </c>
    </row>
    <row r="22" s="74" customFormat="1" ht="26.25" customHeight="1" spans="1:9">
      <c r="A22" s="85">
        <v>1031004</v>
      </c>
      <c r="B22" s="89" t="s">
        <v>199</v>
      </c>
      <c r="C22" s="93"/>
      <c r="D22" s="93"/>
      <c r="E22" s="93"/>
      <c r="F22" s="92" t="s">
        <v>200</v>
      </c>
      <c r="G22" s="88"/>
      <c r="H22" s="93"/>
      <c r="I22" s="107">
        <v>800</v>
      </c>
    </row>
    <row r="23" s="74" customFormat="1" ht="26.25" customHeight="1" spans="1:9">
      <c r="A23" s="85">
        <v>1031005</v>
      </c>
      <c r="B23" s="89" t="s">
        <v>201</v>
      </c>
      <c r="C23" s="93"/>
      <c r="D23" s="93"/>
      <c r="E23" s="93"/>
      <c r="F23" s="92" t="s">
        <v>202</v>
      </c>
      <c r="G23" s="88"/>
      <c r="H23" s="93"/>
      <c r="I23" s="99"/>
    </row>
    <row r="24" s="74" customFormat="1" ht="26.25" customHeight="1" spans="1:9">
      <c r="A24" s="85">
        <v>1031006</v>
      </c>
      <c r="B24" s="89" t="s">
        <v>203</v>
      </c>
      <c r="C24" s="93"/>
      <c r="D24" s="93"/>
      <c r="E24" s="93"/>
      <c r="F24" s="97" t="s">
        <v>204</v>
      </c>
      <c r="G24" s="88"/>
      <c r="H24" s="93"/>
      <c r="I24" s="99"/>
    </row>
    <row r="25" s="74" customFormat="1" ht="26.25" customHeight="1" spans="1:9">
      <c r="A25" s="85">
        <v>1031007</v>
      </c>
      <c r="B25" s="89" t="s">
        <v>205</v>
      </c>
      <c r="C25" s="93"/>
      <c r="D25" s="93"/>
      <c r="E25" s="93"/>
      <c r="F25" s="92" t="s">
        <v>206</v>
      </c>
      <c r="G25" s="88"/>
      <c r="H25" s="93"/>
      <c r="I25" s="99"/>
    </row>
    <row r="26" s="74" customFormat="1" ht="26.25" customHeight="1" spans="1:9">
      <c r="A26" s="85">
        <v>1031008</v>
      </c>
      <c r="B26" s="89" t="s">
        <v>207</v>
      </c>
      <c r="C26" s="93"/>
      <c r="D26" s="93"/>
      <c r="E26" s="93"/>
      <c r="F26" s="92" t="s">
        <v>208</v>
      </c>
      <c r="G26" s="88"/>
      <c r="H26" s="93"/>
      <c r="I26" s="99"/>
    </row>
    <row r="27" s="74" customFormat="1" ht="26.25" customHeight="1" spans="1:9">
      <c r="A27" s="85">
        <v>1031009</v>
      </c>
      <c r="B27" s="89" t="s">
        <v>209</v>
      </c>
      <c r="C27" s="93"/>
      <c r="D27" s="93"/>
      <c r="E27" s="93"/>
      <c r="F27" s="98" t="s">
        <v>70</v>
      </c>
      <c r="G27" s="99">
        <f>G26+G25+G15+G14+G13+G12+G11+G7+G6+G5+G4</f>
        <v>300</v>
      </c>
      <c r="H27" s="99">
        <f>H26+H25+H15+H14+H13+H12+H11+H7+H6+H5+H4</f>
        <v>300</v>
      </c>
      <c r="I27" s="99">
        <f>I26+I25+I15+I14+I13+I12+I11+I7+I6+I5+I4</f>
        <v>1096</v>
      </c>
    </row>
    <row r="28" s="74" customFormat="1" ht="26.25" customHeight="1" spans="1:9">
      <c r="A28" s="85">
        <v>1031010</v>
      </c>
      <c r="B28" s="89" t="s">
        <v>210</v>
      </c>
      <c r="C28" s="93"/>
      <c r="D28" s="93"/>
      <c r="E28" s="93"/>
      <c r="F28" s="100" t="s">
        <v>211</v>
      </c>
      <c r="G28" s="88"/>
      <c r="H28" s="93"/>
      <c r="I28" s="99"/>
    </row>
    <row r="29" s="74" customFormat="1" ht="26.25" customHeight="1" spans="1:9">
      <c r="A29" s="85">
        <v>1031011</v>
      </c>
      <c r="B29" s="89" t="s">
        <v>212</v>
      </c>
      <c r="C29" s="93"/>
      <c r="D29" s="93"/>
      <c r="E29" s="93"/>
      <c r="F29" s="90" t="s">
        <v>213</v>
      </c>
      <c r="G29" s="88"/>
      <c r="H29" s="93"/>
      <c r="I29" s="99"/>
    </row>
    <row r="30" s="74" customFormat="1" ht="26.25" customHeight="1" spans="1:9">
      <c r="A30" s="85">
        <v>1031012</v>
      </c>
      <c r="B30" s="89" t="s">
        <v>214</v>
      </c>
      <c r="C30" s="93"/>
      <c r="D30" s="93"/>
      <c r="E30" s="93"/>
      <c r="F30" s="90" t="s">
        <v>215</v>
      </c>
      <c r="G30" s="88"/>
      <c r="H30" s="93"/>
      <c r="I30" s="99"/>
    </row>
    <row r="31" s="74" customFormat="1" ht="26.25" customHeight="1" spans="1:9">
      <c r="A31" s="85">
        <v>1031013</v>
      </c>
      <c r="B31" s="89" t="s">
        <v>216</v>
      </c>
      <c r="C31" s="93"/>
      <c r="D31" s="93"/>
      <c r="E31" s="93"/>
      <c r="F31" s="90" t="s">
        <v>217</v>
      </c>
      <c r="G31" s="88"/>
      <c r="H31" s="93"/>
      <c r="I31" s="99"/>
    </row>
    <row r="32" s="74" customFormat="1" ht="26.25" customHeight="1" spans="1:9">
      <c r="A32" s="85">
        <v>1031014</v>
      </c>
      <c r="B32" s="89" t="s">
        <v>218</v>
      </c>
      <c r="C32" s="93"/>
      <c r="D32" s="93"/>
      <c r="E32" s="93"/>
      <c r="F32" s="90" t="s">
        <v>219</v>
      </c>
      <c r="G32" s="88"/>
      <c r="H32" s="93"/>
      <c r="I32" s="99"/>
    </row>
    <row r="33" s="74" customFormat="1" ht="26.25" customHeight="1" spans="1:9">
      <c r="A33" s="85">
        <v>1031099</v>
      </c>
      <c r="B33" s="89" t="s">
        <v>220</v>
      </c>
      <c r="C33" s="93"/>
      <c r="D33" s="93"/>
      <c r="E33" s="93"/>
      <c r="F33" s="101" t="s">
        <v>221</v>
      </c>
      <c r="G33" s="88"/>
      <c r="H33" s="93"/>
      <c r="I33" s="99"/>
    </row>
    <row r="34" s="74" customFormat="1" ht="18.75" customHeight="1" spans="2:9">
      <c r="B34" s="89"/>
      <c r="C34" s="93"/>
      <c r="D34" s="93"/>
      <c r="E34" s="93"/>
      <c r="F34" s="102" t="s">
        <v>222</v>
      </c>
      <c r="G34" s="88"/>
      <c r="H34" s="93"/>
      <c r="I34" s="99"/>
    </row>
    <row r="35" s="74" customFormat="1" ht="16.5" customHeight="1" spans="2:9">
      <c r="B35" s="89" t="s">
        <v>223</v>
      </c>
      <c r="C35" s="93"/>
      <c r="D35" s="93">
        <v>3010</v>
      </c>
      <c r="E35" s="93">
        <v>3010</v>
      </c>
      <c r="F35" s="102" t="s">
        <v>224</v>
      </c>
      <c r="G35" s="88"/>
      <c r="H35" s="93">
        <v>3010</v>
      </c>
      <c r="I35" s="99"/>
    </row>
    <row r="36" s="74" customFormat="1" ht="20.25" customHeight="1" spans="2:9">
      <c r="B36" s="89" t="s">
        <v>225</v>
      </c>
      <c r="C36" s="93"/>
      <c r="D36" s="93">
        <v>628</v>
      </c>
      <c r="E36" s="93">
        <v>628</v>
      </c>
      <c r="F36" s="102" t="s">
        <v>226</v>
      </c>
      <c r="G36" s="88"/>
      <c r="H36" s="88">
        <v>628</v>
      </c>
      <c r="I36" s="107"/>
    </row>
    <row r="37" s="74" customFormat="1" ht="14.25" customHeight="1" spans="2:9">
      <c r="B37" s="103" t="s">
        <v>227</v>
      </c>
      <c r="C37" s="104">
        <v>500</v>
      </c>
      <c r="D37" s="104">
        <f>SUM(D4,D35,D36)</f>
        <v>3938</v>
      </c>
      <c r="E37" s="104">
        <f>SUM(E4,E35,E36)</f>
        <v>4364</v>
      </c>
      <c r="F37" s="105" t="s">
        <v>228</v>
      </c>
      <c r="G37" s="106">
        <v>300</v>
      </c>
      <c r="H37" s="104">
        <f>SUM(H35,H36,H7)</f>
        <v>3938</v>
      </c>
      <c r="I37" s="95">
        <f>SUM(I35,I36,I27)</f>
        <v>1096</v>
      </c>
    </row>
    <row r="42" ht="73.5" customHeight="1"/>
  </sheetData>
  <mergeCells count="2">
    <mergeCell ref="B1:I1"/>
    <mergeCell ref="H2:I2"/>
  </mergeCells>
  <printOptions horizontalCentered="1"/>
  <pageMargins left="0.24" right="0.24" top="0.393700787401575" bottom="0.590551181102362" header="0.590551181102362" footer="0.393700787401575"/>
  <pageSetup paperSize="9" scale="95" firstPageNumber="148" fitToHeight="0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7" workbookViewId="0">
      <selection activeCell="E24" sqref="E24"/>
    </sheetView>
  </sheetViews>
  <sheetFormatPr defaultColWidth="25.375" defaultRowHeight="14.25" outlineLevelCol="7"/>
  <cols>
    <col min="1" max="1" width="29.125" style="61" customWidth="1"/>
    <col min="2" max="2" width="6.875" style="61" customWidth="1"/>
    <col min="3" max="3" width="7.875" style="61" customWidth="1"/>
    <col min="4" max="4" width="6.5" style="61" customWidth="1"/>
    <col min="5" max="5" width="29.625" style="61" customWidth="1"/>
    <col min="6" max="6" width="5.625" style="61" customWidth="1"/>
    <col min="7" max="7" width="7.5" style="61" customWidth="1"/>
    <col min="8" max="8" width="5.875" style="61" customWidth="1"/>
    <col min="9" max="16384" width="25.375" style="61"/>
  </cols>
  <sheetData>
    <row r="1" ht="22.5" customHeight="1" spans="1:6">
      <c r="A1" s="62" t="s">
        <v>229</v>
      </c>
      <c r="B1" s="62"/>
      <c r="C1" s="62"/>
      <c r="D1" s="62"/>
      <c r="E1" s="62"/>
      <c r="F1" s="62"/>
    </row>
    <row r="2" ht="10.5" customHeight="1" spans="1:8">
      <c r="A2" s="63"/>
      <c r="B2" s="63"/>
      <c r="C2" s="63"/>
      <c r="D2" s="63"/>
      <c r="E2" s="64"/>
      <c r="F2" s="65"/>
      <c r="G2" s="63"/>
      <c r="H2" s="66" t="s">
        <v>1</v>
      </c>
    </row>
    <row r="3" s="59" customFormat="1" ht="27" customHeight="1" spans="1:8">
      <c r="A3" s="67" t="s">
        <v>230</v>
      </c>
      <c r="B3" s="68" t="s">
        <v>3</v>
      </c>
      <c r="C3" s="68" t="s">
        <v>4</v>
      </c>
      <c r="D3" s="68" t="s">
        <v>5</v>
      </c>
      <c r="E3" s="68" t="s">
        <v>230</v>
      </c>
      <c r="F3" s="68" t="s">
        <v>3</v>
      </c>
      <c r="G3" s="68" t="s">
        <v>4</v>
      </c>
      <c r="H3" s="68" t="s">
        <v>5</v>
      </c>
    </row>
    <row r="4" s="59" customFormat="1" spans="1:8">
      <c r="A4" s="69" t="s">
        <v>231</v>
      </c>
      <c r="B4" s="70">
        <v>50</v>
      </c>
      <c r="C4" s="70">
        <v>50</v>
      </c>
      <c r="D4" s="70">
        <v>25</v>
      </c>
      <c r="E4" s="70" t="s">
        <v>232</v>
      </c>
      <c r="F4" s="70"/>
      <c r="G4" s="70"/>
      <c r="H4" s="70"/>
    </row>
    <row r="5" spans="1:8">
      <c r="A5" s="71" t="s">
        <v>233</v>
      </c>
      <c r="B5" s="70"/>
      <c r="C5" s="70"/>
      <c r="D5" s="70"/>
      <c r="E5" s="70" t="s">
        <v>234</v>
      </c>
      <c r="F5" s="70"/>
      <c r="G5" s="70"/>
      <c r="H5" s="70"/>
    </row>
    <row r="6" s="60" customFormat="1" ht="28.5" spans="1:8">
      <c r="A6" s="71" t="s">
        <v>235</v>
      </c>
      <c r="B6" s="70">
        <v>50</v>
      </c>
      <c r="C6" s="70">
        <v>50</v>
      </c>
      <c r="D6" s="70">
        <v>25</v>
      </c>
      <c r="E6" s="72" t="s">
        <v>236</v>
      </c>
      <c r="F6" s="72"/>
      <c r="G6" s="70"/>
      <c r="H6" s="70"/>
    </row>
    <row r="7" spans="1:8">
      <c r="A7" s="71" t="s">
        <v>237</v>
      </c>
      <c r="B7" s="70"/>
      <c r="C7" s="70"/>
      <c r="D7" s="70"/>
      <c r="E7" s="72" t="s">
        <v>238</v>
      </c>
      <c r="F7" s="72"/>
      <c r="G7" s="70"/>
      <c r="H7" s="70"/>
    </row>
    <row r="8" ht="28.5" spans="1:8">
      <c r="A8" s="71" t="s">
        <v>239</v>
      </c>
      <c r="B8" s="70"/>
      <c r="C8" s="70"/>
      <c r="D8" s="70"/>
      <c r="E8" s="72" t="s">
        <v>240</v>
      </c>
      <c r="F8" s="72"/>
      <c r="G8" s="70"/>
      <c r="H8" s="70"/>
    </row>
    <row r="9" ht="28.5" spans="1:8">
      <c r="A9" s="69" t="s">
        <v>241</v>
      </c>
      <c r="B9" s="70"/>
      <c r="C9" s="70"/>
      <c r="D9" s="70"/>
      <c r="E9" s="72" t="s">
        <v>242</v>
      </c>
      <c r="F9" s="72"/>
      <c r="G9" s="70"/>
      <c r="H9" s="70"/>
    </row>
    <row r="10" ht="28.5" spans="1:8">
      <c r="A10" s="71" t="s">
        <v>243</v>
      </c>
      <c r="B10" s="70"/>
      <c r="C10" s="70"/>
      <c r="D10" s="70"/>
      <c r="E10" s="72" t="s">
        <v>244</v>
      </c>
      <c r="F10" s="72"/>
      <c r="G10" s="70"/>
      <c r="H10" s="70"/>
    </row>
    <row r="11" ht="28.5" spans="1:8">
      <c r="A11" s="71" t="s">
        <v>245</v>
      </c>
      <c r="B11" s="70"/>
      <c r="C11" s="70"/>
      <c r="D11" s="70"/>
      <c r="E11" s="72" t="s">
        <v>246</v>
      </c>
      <c r="F11" s="72"/>
      <c r="G11" s="70"/>
      <c r="H11" s="70"/>
    </row>
    <row r="12" ht="28.5" spans="1:8">
      <c r="A12" s="71" t="s">
        <v>247</v>
      </c>
      <c r="B12" s="70"/>
      <c r="C12" s="70"/>
      <c r="D12" s="70"/>
      <c r="E12" s="72" t="s">
        <v>248</v>
      </c>
      <c r="F12" s="72"/>
      <c r="G12" s="70"/>
      <c r="H12" s="70"/>
    </row>
    <row r="13" ht="28.5" spans="1:8">
      <c r="A13" s="71" t="s">
        <v>249</v>
      </c>
      <c r="B13" s="70"/>
      <c r="C13" s="70"/>
      <c r="D13" s="70"/>
      <c r="E13" s="72" t="s">
        <v>250</v>
      </c>
      <c r="F13" s="72"/>
      <c r="G13" s="70"/>
      <c r="H13" s="70"/>
    </row>
    <row r="14" ht="28.5" spans="1:8">
      <c r="A14" s="69" t="s">
        <v>251</v>
      </c>
      <c r="B14" s="70"/>
      <c r="C14" s="70"/>
      <c r="D14" s="70"/>
      <c r="E14" s="72" t="s">
        <v>252</v>
      </c>
      <c r="F14" s="72"/>
      <c r="G14" s="70"/>
      <c r="H14" s="70"/>
    </row>
    <row r="15" ht="28.5" spans="1:8">
      <c r="A15" s="71" t="s">
        <v>253</v>
      </c>
      <c r="B15" s="70"/>
      <c r="C15" s="70"/>
      <c r="D15" s="70"/>
      <c r="E15" s="72" t="s">
        <v>254</v>
      </c>
      <c r="F15" s="72"/>
      <c r="G15" s="70"/>
      <c r="H15" s="70"/>
    </row>
    <row r="16" spans="1:8">
      <c r="A16" s="71" t="s">
        <v>255</v>
      </c>
      <c r="B16" s="70"/>
      <c r="C16" s="70"/>
      <c r="D16" s="70"/>
      <c r="E16" s="72" t="s">
        <v>256</v>
      </c>
      <c r="F16" s="72"/>
      <c r="G16" s="70"/>
      <c r="H16" s="70"/>
    </row>
    <row r="17" ht="28.5" spans="1:8">
      <c r="A17" s="71" t="s">
        <v>257</v>
      </c>
      <c r="B17" s="70"/>
      <c r="C17" s="70"/>
      <c r="D17" s="70"/>
      <c r="E17" s="72" t="s">
        <v>258</v>
      </c>
      <c r="F17" s="72"/>
      <c r="G17" s="70"/>
      <c r="H17" s="70"/>
    </row>
    <row r="18" ht="28.5" spans="1:8">
      <c r="A18" s="71" t="s">
        <v>259</v>
      </c>
      <c r="B18" s="70"/>
      <c r="C18" s="70"/>
      <c r="D18" s="70"/>
      <c r="E18" s="72" t="s">
        <v>260</v>
      </c>
      <c r="F18" s="72"/>
      <c r="G18" s="70"/>
      <c r="H18" s="70"/>
    </row>
    <row r="19" ht="28.5" spans="1:8">
      <c r="A19" s="69" t="s">
        <v>261</v>
      </c>
      <c r="B19" s="70"/>
      <c r="C19" s="70"/>
      <c r="D19" s="70"/>
      <c r="E19" s="72" t="s">
        <v>262</v>
      </c>
      <c r="F19" s="72"/>
      <c r="G19" s="70"/>
      <c r="H19" s="70"/>
    </row>
    <row r="20" ht="28.5" spans="1:8">
      <c r="A20" s="71" t="s">
        <v>263</v>
      </c>
      <c r="B20" s="72"/>
      <c r="C20" s="72"/>
      <c r="D20" s="72"/>
      <c r="E20" s="72" t="s">
        <v>264</v>
      </c>
      <c r="F20" s="72"/>
      <c r="G20" s="72"/>
      <c r="H20" s="72"/>
    </row>
    <row r="21" spans="1:8">
      <c r="A21" s="71" t="s">
        <v>265</v>
      </c>
      <c r="B21" s="72"/>
      <c r="C21" s="72"/>
      <c r="D21" s="72"/>
      <c r="E21" s="70" t="s">
        <v>266</v>
      </c>
      <c r="F21" s="70">
        <v>50</v>
      </c>
      <c r="G21" s="72">
        <v>50</v>
      </c>
      <c r="H21" s="72"/>
    </row>
    <row r="22" ht="28.5" spans="1:8">
      <c r="A22" s="71" t="s">
        <v>267</v>
      </c>
      <c r="B22" s="72"/>
      <c r="C22" s="72"/>
      <c r="D22" s="72"/>
      <c r="E22" s="72" t="s">
        <v>268</v>
      </c>
      <c r="F22" s="72"/>
      <c r="G22" s="72"/>
      <c r="H22" s="72"/>
    </row>
    <row r="23" ht="28.5" spans="1:8">
      <c r="A23" s="69" t="s">
        <v>269</v>
      </c>
      <c r="B23" s="70"/>
      <c r="C23" s="70"/>
      <c r="D23" s="70"/>
      <c r="E23" s="72" t="s">
        <v>270</v>
      </c>
      <c r="F23" s="72"/>
      <c r="G23" s="70"/>
      <c r="H23" s="70"/>
    </row>
    <row r="24" spans="1:8">
      <c r="A24" s="71" t="s">
        <v>271</v>
      </c>
      <c r="B24" s="72"/>
      <c r="C24" s="72"/>
      <c r="D24" s="72"/>
      <c r="E24" s="72" t="s">
        <v>272</v>
      </c>
      <c r="F24" s="72">
        <v>50</v>
      </c>
      <c r="G24" s="72">
        <v>50</v>
      </c>
      <c r="H24" s="72"/>
    </row>
    <row r="25" ht="28.5" spans="1:8">
      <c r="A25" s="69" t="s">
        <v>273</v>
      </c>
      <c r="B25" s="70">
        <v>50</v>
      </c>
      <c r="C25" s="70">
        <v>50</v>
      </c>
      <c r="D25" s="70">
        <v>25</v>
      </c>
      <c r="E25" s="72" t="s">
        <v>274</v>
      </c>
      <c r="F25" s="72">
        <v>50</v>
      </c>
      <c r="G25" s="70">
        <v>50</v>
      </c>
      <c r="H25" s="70"/>
    </row>
    <row r="26" ht="28.5" spans="1:8">
      <c r="A26" s="69"/>
      <c r="B26" s="70"/>
      <c r="C26" s="70"/>
      <c r="D26" s="70"/>
      <c r="E26" s="73" t="s">
        <v>275</v>
      </c>
      <c r="F26" s="73">
        <v>50</v>
      </c>
      <c r="G26" s="70">
        <v>50</v>
      </c>
      <c r="H26" s="70">
        <v>0</v>
      </c>
    </row>
    <row r="27" spans="1:8">
      <c r="A27" s="69" t="s">
        <v>276</v>
      </c>
      <c r="B27" s="70"/>
      <c r="C27" s="70"/>
      <c r="D27" s="70"/>
      <c r="E27" s="73" t="s">
        <v>277</v>
      </c>
      <c r="F27" s="73"/>
      <c r="G27" s="70"/>
      <c r="H27" s="70"/>
    </row>
  </sheetData>
  <mergeCells count="1">
    <mergeCell ref="A1:F1"/>
  </mergeCells>
  <pageMargins left="0.24" right="0.24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workbookViewId="0">
      <selection activeCell="P6" sqref="P6"/>
    </sheetView>
  </sheetViews>
  <sheetFormatPr defaultColWidth="26" defaultRowHeight="14.25"/>
  <cols>
    <col min="1" max="1" width="39.125" style="20" customWidth="1"/>
    <col min="2" max="3" width="9.5" style="21" customWidth="1"/>
    <col min="4" max="5" width="11.125" style="21" customWidth="1"/>
    <col min="6" max="14" width="9.5" style="21" customWidth="1"/>
    <col min="15" max="15" width="9.5" style="22" customWidth="1"/>
    <col min="16" max="16384" width="26" style="19"/>
  </cols>
  <sheetData>
    <row r="1" s="19" customFormat="1" ht="35.25" customHeight="1" spans="1:15">
      <c r="A1" s="23" t="s">
        <v>278</v>
      </c>
      <c r="B1" s="24"/>
      <c r="C1" s="24"/>
      <c r="D1" s="25"/>
      <c r="E1" s="25"/>
      <c r="F1" s="24"/>
      <c r="G1" s="24"/>
      <c r="H1" s="24"/>
      <c r="I1" s="24"/>
      <c r="J1" s="24"/>
      <c r="K1" s="24"/>
      <c r="L1" s="24"/>
      <c r="M1" s="24"/>
      <c r="N1" s="24"/>
      <c r="O1" s="51"/>
    </row>
    <row r="2" s="19" customFormat="1" ht="15" customHeight="1" spans="1:15">
      <c r="A2" s="26"/>
      <c r="B2" s="27"/>
      <c r="C2" s="27"/>
      <c r="D2" s="28"/>
      <c r="E2" s="28"/>
      <c r="F2" s="27"/>
      <c r="G2" s="27"/>
      <c r="H2" s="27"/>
      <c r="I2" s="27"/>
      <c r="J2" s="27"/>
      <c r="K2" s="27"/>
      <c r="L2" s="27"/>
      <c r="M2" s="27"/>
      <c r="N2" s="52"/>
      <c r="O2" s="53"/>
    </row>
    <row r="3" s="19" customFormat="1" ht="15" customHeight="1" spans="1:15">
      <c r="A3" s="29"/>
      <c r="B3" s="30"/>
      <c r="C3" s="30"/>
      <c r="D3" s="31"/>
      <c r="E3" s="31"/>
      <c r="F3" s="32"/>
      <c r="G3" s="32"/>
      <c r="H3" s="32"/>
      <c r="I3" s="32"/>
      <c r="J3" s="32"/>
      <c r="K3" s="32"/>
      <c r="L3" s="32"/>
      <c r="M3" s="32"/>
      <c r="N3" s="54" t="s">
        <v>1</v>
      </c>
      <c r="O3" s="55"/>
    </row>
    <row r="4" s="19" customFormat="1" ht="44" customHeight="1" spans="1:15">
      <c r="A4" s="33" t="s">
        <v>279</v>
      </c>
      <c r="B4" s="34" t="s">
        <v>280</v>
      </c>
      <c r="C4" s="35"/>
      <c r="D4" s="34" t="s">
        <v>281</v>
      </c>
      <c r="E4" s="35"/>
      <c r="F4" s="36" t="s">
        <v>282</v>
      </c>
      <c r="G4" s="37"/>
      <c r="H4" s="38" t="s">
        <v>283</v>
      </c>
      <c r="I4" s="37"/>
      <c r="J4" s="38" t="s">
        <v>284</v>
      </c>
      <c r="K4" s="37"/>
      <c r="L4" s="38" t="s">
        <v>285</v>
      </c>
      <c r="M4" s="56"/>
      <c r="N4" s="40" t="s">
        <v>286</v>
      </c>
      <c r="O4" s="40"/>
    </row>
    <row r="5" s="19" customFormat="1" ht="28" customHeight="1" spans="1:15">
      <c r="A5" s="39"/>
      <c r="B5" s="40" t="s">
        <v>3</v>
      </c>
      <c r="C5" s="40" t="s">
        <v>5</v>
      </c>
      <c r="D5" s="40" t="s">
        <v>3</v>
      </c>
      <c r="E5" s="40" t="s">
        <v>5</v>
      </c>
      <c r="F5" s="40" t="s">
        <v>3</v>
      </c>
      <c r="G5" s="40" t="s">
        <v>5</v>
      </c>
      <c r="H5" s="40" t="s">
        <v>3</v>
      </c>
      <c r="I5" s="40" t="s">
        <v>5</v>
      </c>
      <c r="J5" s="40" t="s">
        <v>3</v>
      </c>
      <c r="K5" s="40" t="s">
        <v>5</v>
      </c>
      <c r="L5" s="40" t="s">
        <v>3</v>
      </c>
      <c r="M5" s="40" t="s">
        <v>5</v>
      </c>
      <c r="N5" s="40" t="s">
        <v>3</v>
      </c>
      <c r="O5" s="40" t="s">
        <v>5</v>
      </c>
    </row>
    <row r="6" s="19" customFormat="1" ht="22.5" customHeight="1" spans="1:15">
      <c r="A6" s="41" t="s">
        <v>287</v>
      </c>
      <c r="B6" s="42">
        <v>0</v>
      </c>
      <c r="C6" s="42"/>
      <c r="D6" s="43">
        <v>894.982967</v>
      </c>
      <c r="E6" s="44"/>
      <c r="F6" s="45">
        <v>0</v>
      </c>
      <c r="G6" s="45"/>
      <c r="H6" s="45">
        <v>0</v>
      </c>
      <c r="I6" s="45"/>
      <c r="J6" s="45">
        <v>0</v>
      </c>
      <c r="K6" s="45"/>
      <c r="L6" s="45">
        <v>0</v>
      </c>
      <c r="M6" s="57"/>
      <c r="N6" s="58">
        <v>0</v>
      </c>
      <c r="O6" s="58"/>
    </row>
    <row r="7" s="19" customFormat="1" ht="22.5" customHeight="1" spans="1:15">
      <c r="A7" s="46" t="s">
        <v>288</v>
      </c>
      <c r="B7" s="45">
        <v>0</v>
      </c>
      <c r="C7" s="45"/>
      <c r="D7" s="47">
        <v>181.56</v>
      </c>
      <c r="E7" s="45"/>
      <c r="F7" s="45">
        <v>0</v>
      </c>
      <c r="G7" s="45"/>
      <c r="H7" s="45">
        <v>0</v>
      </c>
      <c r="I7" s="45"/>
      <c r="J7" s="45">
        <v>0</v>
      </c>
      <c r="K7" s="45"/>
      <c r="L7" s="45">
        <v>0</v>
      </c>
      <c r="M7" s="57"/>
      <c r="N7" s="58">
        <v>0</v>
      </c>
      <c r="O7" s="58"/>
    </row>
    <row r="8" s="19" customFormat="1" ht="22.5" customHeight="1" spans="1:15">
      <c r="A8" s="46" t="s">
        <v>289</v>
      </c>
      <c r="B8" s="45">
        <v>0</v>
      </c>
      <c r="C8" s="45"/>
      <c r="D8" s="47">
        <v>0.6</v>
      </c>
      <c r="E8" s="45"/>
      <c r="F8" s="45">
        <v>0</v>
      </c>
      <c r="G8" s="45"/>
      <c r="H8" s="45">
        <v>0</v>
      </c>
      <c r="I8" s="45"/>
      <c r="J8" s="45">
        <v>0</v>
      </c>
      <c r="K8" s="45"/>
      <c r="L8" s="45">
        <v>0</v>
      </c>
      <c r="M8" s="57"/>
      <c r="N8" s="58">
        <v>0</v>
      </c>
      <c r="O8" s="58"/>
    </row>
    <row r="9" s="19" customFormat="1" ht="22.5" customHeight="1" spans="1:15">
      <c r="A9" s="48" t="s">
        <v>290</v>
      </c>
      <c r="B9" s="45">
        <v>0</v>
      </c>
      <c r="C9" s="45"/>
      <c r="D9" s="47">
        <v>707.5363</v>
      </c>
      <c r="E9" s="45"/>
      <c r="F9" s="45">
        <v>0</v>
      </c>
      <c r="G9" s="45"/>
      <c r="H9" s="45">
        <v>0</v>
      </c>
      <c r="I9" s="45"/>
      <c r="J9" s="45">
        <v>0</v>
      </c>
      <c r="K9" s="45"/>
      <c r="L9" s="45">
        <v>0</v>
      </c>
      <c r="M9" s="57"/>
      <c r="N9" s="58">
        <v>0</v>
      </c>
      <c r="O9" s="58"/>
    </row>
    <row r="10" s="19" customFormat="1" ht="22.5" customHeight="1" spans="1:15">
      <c r="A10" s="48" t="s">
        <v>291</v>
      </c>
      <c r="B10" s="45">
        <v>0</v>
      </c>
      <c r="C10" s="45"/>
      <c r="D10" s="47">
        <v>5.166667</v>
      </c>
      <c r="E10" s="45"/>
      <c r="F10" s="45">
        <v>0</v>
      </c>
      <c r="G10" s="45"/>
      <c r="H10" s="45"/>
      <c r="I10" s="45"/>
      <c r="J10" s="45"/>
      <c r="K10" s="45"/>
      <c r="L10" s="45"/>
      <c r="M10" s="57"/>
      <c r="N10" s="58"/>
      <c r="O10" s="58"/>
    </row>
    <row r="11" s="19" customFormat="1" ht="22.5" customHeight="1" spans="1:15">
      <c r="A11" s="48" t="s">
        <v>292</v>
      </c>
      <c r="B11" s="45">
        <v>0</v>
      </c>
      <c r="C11" s="45"/>
      <c r="D11" s="47">
        <v>0</v>
      </c>
      <c r="E11" s="45"/>
      <c r="F11" s="45">
        <v>0</v>
      </c>
      <c r="G11" s="45"/>
      <c r="H11" s="45">
        <v>0</v>
      </c>
      <c r="I11" s="45"/>
      <c r="J11" s="45">
        <v>0</v>
      </c>
      <c r="K11" s="45"/>
      <c r="L11" s="45">
        <v>0</v>
      </c>
      <c r="M11" s="57"/>
      <c r="N11" s="58">
        <v>0</v>
      </c>
      <c r="O11" s="58"/>
    </row>
    <row r="12" s="19" customFormat="1" ht="22.5" customHeight="1" spans="1:15">
      <c r="A12" s="48" t="s">
        <v>293</v>
      </c>
      <c r="B12" s="45">
        <v>0</v>
      </c>
      <c r="C12" s="45"/>
      <c r="D12" s="47">
        <v>0.12</v>
      </c>
      <c r="E12" s="45"/>
      <c r="F12" s="45">
        <v>0</v>
      </c>
      <c r="G12" s="45"/>
      <c r="H12" s="45">
        <v>0</v>
      </c>
      <c r="I12" s="45"/>
      <c r="J12" s="45"/>
      <c r="K12" s="45"/>
      <c r="L12" s="45"/>
      <c r="M12" s="57"/>
      <c r="N12" s="58">
        <v>0</v>
      </c>
      <c r="O12" s="58"/>
    </row>
    <row r="13" s="19" customFormat="1" ht="22.5" customHeight="1" spans="1:15">
      <c r="A13" s="48" t="s">
        <v>294</v>
      </c>
      <c r="B13" s="45">
        <v>0</v>
      </c>
      <c r="C13" s="45"/>
      <c r="D13" s="47">
        <v>0</v>
      </c>
      <c r="E13" s="45"/>
      <c r="F13" s="45"/>
      <c r="G13" s="45"/>
      <c r="H13" s="45"/>
      <c r="I13" s="45"/>
      <c r="J13" s="45"/>
      <c r="K13" s="45"/>
      <c r="L13" s="45"/>
      <c r="M13" s="57"/>
      <c r="N13" s="58"/>
      <c r="O13" s="58"/>
    </row>
    <row r="14" s="19" customFormat="1" ht="22.5" customHeight="1" spans="1:15">
      <c r="A14" s="48" t="s">
        <v>295</v>
      </c>
      <c r="B14" s="45">
        <v>0</v>
      </c>
      <c r="C14" s="45"/>
      <c r="D14" s="47">
        <v>0</v>
      </c>
      <c r="E14" s="45"/>
      <c r="F14" s="45"/>
      <c r="G14" s="45"/>
      <c r="H14" s="45"/>
      <c r="I14" s="45"/>
      <c r="J14" s="45"/>
      <c r="K14" s="45"/>
      <c r="L14" s="45"/>
      <c r="M14" s="57"/>
      <c r="N14" s="58"/>
      <c r="O14" s="58"/>
    </row>
    <row r="15" s="19" customFormat="1" ht="22.5" customHeight="1" spans="1:15">
      <c r="A15" s="46" t="s">
        <v>296</v>
      </c>
      <c r="B15" s="45">
        <v>0</v>
      </c>
      <c r="C15" s="45"/>
      <c r="D15" s="49">
        <v>644.302064</v>
      </c>
      <c r="E15" s="50"/>
      <c r="F15" s="45">
        <v>0</v>
      </c>
      <c r="G15" s="45"/>
      <c r="H15" s="45">
        <v>0</v>
      </c>
      <c r="I15" s="45"/>
      <c r="J15" s="45">
        <v>0</v>
      </c>
      <c r="K15" s="45"/>
      <c r="L15" s="45">
        <v>0</v>
      </c>
      <c r="M15" s="57"/>
      <c r="N15" s="58">
        <v>0</v>
      </c>
      <c r="O15" s="58"/>
    </row>
    <row r="16" s="19" customFormat="1" ht="22.5" customHeight="1" spans="1:15">
      <c r="A16" s="46" t="s">
        <v>297</v>
      </c>
      <c r="B16" s="45">
        <v>0</v>
      </c>
      <c r="C16" s="45"/>
      <c r="D16" s="47">
        <v>644.252064</v>
      </c>
      <c r="E16" s="45"/>
      <c r="F16" s="45">
        <v>0</v>
      </c>
      <c r="G16" s="45"/>
      <c r="H16" s="45">
        <v>0</v>
      </c>
      <c r="I16" s="45"/>
      <c r="J16" s="45">
        <v>0</v>
      </c>
      <c r="K16" s="45"/>
      <c r="L16" s="45">
        <v>0</v>
      </c>
      <c r="M16" s="57"/>
      <c r="N16" s="58">
        <v>0</v>
      </c>
      <c r="O16" s="58"/>
    </row>
    <row r="17" s="19" customFormat="1" ht="22.5" customHeight="1" spans="1:15">
      <c r="A17" s="46" t="s">
        <v>298</v>
      </c>
      <c r="B17" s="45">
        <v>0</v>
      </c>
      <c r="C17" s="45"/>
      <c r="D17" s="47">
        <v>0</v>
      </c>
      <c r="E17" s="45"/>
      <c r="F17" s="45">
        <v>0</v>
      </c>
      <c r="G17" s="45"/>
      <c r="H17" s="45">
        <v>0</v>
      </c>
      <c r="I17" s="45"/>
      <c r="J17" s="45">
        <v>0</v>
      </c>
      <c r="K17" s="45"/>
      <c r="L17" s="45">
        <v>0</v>
      </c>
      <c r="M17" s="57"/>
      <c r="N17" s="58">
        <v>0</v>
      </c>
      <c r="O17" s="58"/>
    </row>
    <row r="18" s="19" customFormat="1" ht="22.5" customHeight="1" spans="1:15">
      <c r="A18" s="48" t="s">
        <v>299</v>
      </c>
      <c r="B18" s="45">
        <v>0</v>
      </c>
      <c r="C18" s="45"/>
      <c r="D18" s="47">
        <v>0.05</v>
      </c>
      <c r="E18" s="45"/>
      <c r="F18" s="45">
        <v>0</v>
      </c>
      <c r="G18" s="45"/>
      <c r="H18" s="45">
        <v>0</v>
      </c>
      <c r="I18" s="45"/>
      <c r="J18" s="45"/>
      <c r="K18" s="45"/>
      <c r="L18" s="45"/>
      <c r="M18" s="57"/>
      <c r="N18" s="58">
        <v>0</v>
      </c>
      <c r="O18" s="58"/>
    </row>
    <row r="19" s="19" customFormat="1" ht="22.5" customHeight="1" spans="1:15">
      <c r="A19" s="48" t="s">
        <v>300</v>
      </c>
      <c r="B19" s="45">
        <v>0</v>
      </c>
      <c r="C19" s="45"/>
      <c r="D19" s="47">
        <v>0</v>
      </c>
      <c r="E19" s="45"/>
      <c r="F19" s="45"/>
      <c r="G19" s="45"/>
      <c r="H19" s="45"/>
      <c r="I19" s="45"/>
      <c r="J19" s="45"/>
      <c r="K19" s="45"/>
      <c r="L19" s="45"/>
      <c r="M19" s="57"/>
      <c r="N19" s="58"/>
      <c r="O19" s="58"/>
    </row>
    <row r="20" s="19" customFormat="1" ht="22.5" customHeight="1" spans="1:15">
      <c r="A20" s="48" t="s">
        <v>301</v>
      </c>
      <c r="B20" s="45">
        <v>0</v>
      </c>
      <c r="C20" s="45"/>
      <c r="D20" s="47">
        <v>0</v>
      </c>
      <c r="E20" s="45"/>
      <c r="F20" s="45"/>
      <c r="G20" s="45"/>
      <c r="H20" s="45"/>
      <c r="I20" s="45"/>
      <c r="J20" s="45"/>
      <c r="K20" s="45"/>
      <c r="L20" s="45"/>
      <c r="M20" s="57"/>
      <c r="N20" s="58"/>
      <c r="O20" s="58"/>
    </row>
    <row r="21" s="19" customFormat="1" ht="22.5" customHeight="1" spans="1:15">
      <c r="A21" s="41" t="s">
        <v>302</v>
      </c>
      <c r="B21" s="45">
        <v>0</v>
      </c>
      <c r="C21" s="45"/>
      <c r="D21" s="49">
        <v>250.680903</v>
      </c>
      <c r="E21" s="50"/>
      <c r="F21" s="45">
        <v>0</v>
      </c>
      <c r="G21" s="45"/>
      <c r="H21" s="45">
        <v>0</v>
      </c>
      <c r="I21" s="45"/>
      <c r="J21" s="45">
        <v>0</v>
      </c>
      <c r="K21" s="45"/>
      <c r="L21" s="45">
        <v>0</v>
      </c>
      <c r="M21" s="57"/>
      <c r="N21" s="58">
        <v>0</v>
      </c>
      <c r="O21" s="58"/>
    </row>
    <row r="22" s="19" customFormat="1" ht="22.5" customHeight="1" spans="1:15">
      <c r="A22" s="46" t="s">
        <v>303</v>
      </c>
      <c r="B22" s="45">
        <v>0</v>
      </c>
      <c r="C22" s="45"/>
      <c r="D22" s="47">
        <v>2357.04565</v>
      </c>
      <c r="E22" s="45"/>
      <c r="F22" s="45">
        <v>0</v>
      </c>
      <c r="G22" s="45"/>
      <c r="H22" s="45">
        <v>0</v>
      </c>
      <c r="I22" s="45"/>
      <c r="J22" s="45">
        <v>0</v>
      </c>
      <c r="K22" s="45"/>
      <c r="L22" s="45">
        <v>0</v>
      </c>
      <c r="M22" s="57"/>
      <c r="N22" s="58">
        <v>0</v>
      </c>
      <c r="O22" s="58"/>
    </row>
    <row r="23" s="19" customFormat="1" spans="1: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</row>
    <row r="24" s="19" customFormat="1" spans="1: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="19" customFormat="1" spans="1: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="19" customFormat="1" spans="1: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="19" customFormat="1" spans="1:1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="19" customFormat="1" spans="1:1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="19" customFormat="1" spans="1: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</row>
    <row r="30" s="19" customFormat="1" spans="1:1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="19" customFormat="1" spans="1:1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="19" customFormat="1" spans="1:1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</row>
    <row r="33" s="19" customFormat="1" spans="1:1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="19" customFormat="1" spans="1:1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="19" customFormat="1" spans="1:1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="19" customFormat="1" spans="1: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="19" customFormat="1" spans="1:1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="19" customFormat="1" spans="1: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="19" customFormat="1" spans="1:1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="19" customFormat="1" spans="1: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</row>
    <row r="41" s="19" customFormat="1" spans="1: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="19" customFormat="1" spans="1:1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</row>
    <row r="43" s="19" customFormat="1" spans="1:1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</row>
    <row r="44" s="19" customFormat="1" spans="1:1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="19" customFormat="1" spans="1:1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="19" customFormat="1" spans="1:1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="19" customFormat="1" spans="1:1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</row>
    <row r="48" s="19" customFormat="1" spans="1:1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</row>
    <row r="49" s="19" customFormat="1" spans="1:1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</row>
    <row r="50" s="19" customFormat="1" spans="1:1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="19" customFormat="1" spans="1:1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</row>
    <row r="52" s="19" customFormat="1" spans="1:1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="19" customFormat="1" spans="1:1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2"/>
    </row>
    <row r="54" s="19" customFormat="1" spans="1:1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</row>
    <row r="55" s="19" customFormat="1" spans="1:1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</row>
    <row r="56" s="19" customFormat="1" spans="1: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</row>
    <row r="57" s="19" customFormat="1" spans="1:1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</row>
    <row r="58" s="19" customFormat="1" spans="1:1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</row>
    <row r="59" s="19" customFormat="1" spans="1:1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="19" customFormat="1" spans="1:1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2"/>
    </row>
    <row r="61" s="19" customFormat="1" spans="1:1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</row>
  </sheetData>
  <mergeCells count="9">
    <mergeCell ref="A1:N1"/>
    <mergeCell ref="N3:O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D18" sqref="D18"/>
    </sheetView>
  </sheetViews>
  <sheetFormatPr defaultColWidth="10" defaultRowHeight="13.5" outlineLevelRow="4" outlineLevelCol="7"/>
  <cols>
    <col min="1" max="8" width="14.25" style="1" customWidth="1"/>
    <col min="9" max="9" width="2.575" style="1" customWidth="1"/>
    <col min="10" max="16384" width="10" style="1"/>
  </cols>
  <sheetData>
    <row r="1" s="1" customFormat="1" ht="27" customHeight="1" spans="1:8">
      <c r="A1" s="2" t="s">
        <v>304</v>
      </c>
      <c r="B1" s="2"/>
      <c r="C1" s="2"/>
      <c r="D1" s="2"/>
      <c r="E1" s="2"/>
      <c r="F1" s="2"/>
      <c r="G1" s="2"/>
      <c r="H1" s="2"/>
    </row>
    <row r="2" s="1" customFormat="1" ht="19" customHeight="1" spans="1:8">
      <c r="A2" s="3" t="s">
        <v>305</v>
      </c>
      <c r="B2" s="3"/>
      <c r="C2" s="4"/>
      <c r="D2" s="4" t="s">
        <v>306</v>
      </c>
      <c r="E2" s="4"/>
      <c r="H2" s="5" t="s">
        <v>1</v>
      </c>
    </row>
    <row r="3" s="1" customFormat="1" ht="23" customHeight="1" spans="1:8">
      <c r="A3" s="6" t="s">
        <v>307</v>
      </c>
      <c r="B3" s="7" t="s">
        <v>308</v>
      </c>
      <c r="C3" s="8" t="s">
        <v>309</v>
      </c>
      <c r="D3" s="9"/>
      <c r="E3" s="9"/>
      <c r="F3" s="10" t="s">
        <v>310</v>
      </c>
      <c r="G3" s="10"/>
      <c r="H3" s="10"/>
    </row>
    <row r="4" s="1" customFormat="1" ht="23" customHeight="1" spans="1:8">
      <c r="A4" s="11"/>
      <c r="B4" s="12"/>
      <c r="C4" s="13" t="s">
        <v>70</v>
      </c>
      <c r="D4" s="14" t="s">
        <v>311</v>
      </c>
      <c r="E4" s="14" t="s">
        <v>312</v>
      </c>
      <c r="F4" s="14" t="s">
        <v>313</v>
      </c>
      <c r="G4" s="14" t="s">
        <v>311</v>
      </c>
      <c r="H4" s="15" t="s">
        <v>312</v>
      </c>
    </row>
    <row r="5" s="1" customFormat="1" ht="23" customHeight="1" spans="1:8">
      <c r="A5" s="16" t="s">
        <v>314</v>
      </c>
      <c r="B5" s="17">
        <v>16612</v>
      </c>
      <c r="C5" s="18">
        <v>15762</v>
      </c>
      <c r="D5" s="18">
        <v>14189</v>
      </c>
      <c r="E5" s="18">
        <v>1573</v>
      </c>
      <c r="F5" s="18">
        <v>850</v>
      </c>
      <c r="G5" s="18">
        <v>850</v>
      </c>
      <c r="H5" s="18">
        <v>0</v>
      </c>
    </row>
  </sheetData>
  <mergeCells count="7">
    <mergeCell ref="A1:H1"/>
    <mergeCell ref="A2:B2"/>
    <mergeCell ref="D2:E2"/>
    <mergeCell ref="C3:E3"/>
    <mergeCell ref="F3:H3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一般公共预算收入</vt:lpstr>
      <vt:lpstr>一般公共预算支出</vt:lpstr>
      <vt:lpstr>一般公共预算支出经济分类</vt:lpstr>
      <vt:lpstr>基金预算收支</vt:lpstr>
      <vt:lpstr>国有资本经营预算收支</vt:lpstr>
      <vt:lpstr>社保基金预算收支</vt:lpstr>
      <vt:lpstr>地方政府债务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李学锦</dc:creator>
  <cp:lastModifiedBy>Administrator</cp:lastModifiedBy>
  <dcterms:created xsi:type="dcterms:W3CDTF">2018-11-22T07:57:00Z</dcterms:created>
  <cp:lastPrinted>2019-08-02T08:34:00Z</cp:lastPrinted>
  <dcterms:modified xsi:type="dcterms:W3CDTF">2020-10-14T08:14:33Z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