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<sst xmlns="http://schemas.openxmlformats.org/spreadsheetml/2006/main" count="121" uniqueCount="52">
  <si>
    <t>白玉县2026年4月城镇公益性岗位补贴及社保补贴花名册</t>
  </si>
  <si>
    <t>序号</t>
  </si>
  <si>
    <t>单位名称</t>
  </si>
  <si>
    <t>姓名</t>
  </si>
  <si>
    <t xml:space="preserve"> 发放月份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</si>
  <si>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</si>
  <si>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</si>
  <si>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</si>
  <si>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</si>
  <si>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</si>
  <si>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</si>
  <si>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</si>
  <si>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</si>
  <si>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</si>
  <si>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</si>
  <si>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</si>
  <si>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建设镇人民政府</t>
  </si>
  <si>
    <t>泽称多吉</t>
  </si>
  <si>
    <t>4月</t>
  </si>
  <si>
    <t>低收入家庭成员</t>
  </si>
  <si>
    <t>松吉单真</t>
  </si>
  <si>
    <t>彭措拥机</t>
  </si>
  <si>
    <t>切西</t>
  </si>
  <si>
    <t>扎西措</t>
  </si>
  <si>
    <t>齐麦措</t>
  </si>
  <si>
    <t>人力资源和社会保障局</t>
  </si>
  <si>
    <t>拉加措</t>
  </si>
  <si>
    <t>脱贫户</t>
  </si>
  <si>
    <t>泽翁巴玖</t>
  </si>
  <si>
    <t>其麦巴珍</t>
  </si>
  <si>
    <t>拉姆西</t>
  </si>
  <si>
    <t>根秋拉姆</t>
  </si>
  <si>
    <t>家庭困难未就业大中专毕业生</t>
  </si>
  <si>
    <t>德青</t>
  </si>
  <si>
    <t>阿丁</t>
  </si>
  <si>
    <t>未就业9+3</t>
  </si>
  <si>
    <t>陈勒青措</t>
  </si>
  <si>
    <t>司法局</t>
  </si>
  <si>
    <t>其麦措</t>
  </si>
  <si>
    <t>大龄人员</t>
  </si>
  <si>
    <t>总工会</t>
  </si>
  <si>
    <t>邓珠彭措</t>
  </si>
  <si>
    <t>市场监管局</t>
  </si>
  <si>
    <t>德青措</t>
  </si>
  <si>
    <t>拥忠</t>
  </si>
  <si>
    <t xml:space="preserve">妇联  </t>
  </si>
  <si>
    <t>白玛洛真</t>
  </si>
  <si>
    <t>林草局</t>
  </si>
  <si>
    <t>阿呷</t>
  </si>
  <si>
    <t>交警大队</t>
  </si>
  <si>
    <t>泽仁扎西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</si>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</sst>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方正黑体简体"/>
      <charset val="134"/>
    </font>
    <font>
      <sz val="11"/>
      <name val="宋体"/>
      <charset val="134"/>
      <scheme val="minor"/>
    </font>
    <font>
      <b/>
      <sz val="11"/>
      <name val="方正仿宋简体"/>
      <charset val="134"/>
    </font>
    <font>
      <b/>
      <sz val="28"/>
      <name val="方正小标宋简体"/>
      <charset val="134"/>
    </font>
    <font>
      <b/>
      <sz val="12"/>
      <name val="方正仿宋简体"/>
      <charset val="134"/>
    </font>
    <font>
      <b/>
      <sz val="11"/>
      <color theme="1"/>
      <name val="方正仿宋简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zoomScale="90" zoomScaleNormal="90" workbookViewId="0">
      <selection activeCell="J7" sqref="J7"/>
    </sheetView>
  </sheetViews>
  <sheetFormatPr defaultColWidth="9" defaultRowHeight="13.5"/>
  <cols>
    <col min="1" max="1" width="7.875" style="3" customWidth="1"/>
    <col min="2" max="2" width="21.6416666666667" style="3" customWidth="1"/>
    <col min="3" max="3" width="10.375" style="3" customWidth="1"/>
    <col min="4" max="4" width="8.875" style="3" customWidth="1"/>
    <col min="5" max="5" width="12.375" style="3" customWidth="1"/>
    <col min="6" max="6" width="16.8166666666667" style="5" customWidth="1"/>
    <col min="7" max="7" width="13.125" style="6" customWidth="1"/>
    <col min="8" max="9" width="9.375" style="6" customWidth="1"/>
    <col min="10" max="10" width="12.2583333333333" style="6" customWidth="1"/>
    <col min="11" max="11" width="13.475" style="6" customWidth="1"/>
    <col min="12" max="12" width="17.9583333333333" style="6" customWidth="1"/>
    <col min="13" max="13" width="29.7666666666667" style="6" customWidth="1"/>
    <col min="14" max="14" width="18.125" style="6" customWidth="1"/>
    <col min="15" max="15" width="19.775" style="3" customWidth="1"/>
    <col min="16" max="16384" width="9" style="3"/>
  </cols>
  <sheetData>
    <row r="1" s="1" customFormat="1" ht="4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0" customHeight="1" spans="1:1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11" t="s">
        <v>8</v>
      </c>
      <c r="I2" s="12" t="s">
        <v>9</v>
      </c>
      <c r="J2" s="13" t="s">
        <v>10</v>
      </c>
      <c r="K2" s="10" t="s">
        <v>11</v>
      </c>
      <c r="L2" s="9" t="s">
        <v>12</v>
      </c>
      <c r="M2" s="9" t="s">
        <v>13</v>
      </c>
      <c r="N2" s="14" t="s">
        <v>14</v>
      </c>
      <c r="O2" s="9" t="s">
        <v>15</v>
      </c>
    </row>
    <row r="3" s="2" customFormat="1" ht="28" customHeight="1" spans="1:15">
      <c r="A3" s="8"/>
      <c r="B3" s="8"/>
      <c r="C3" s="8"/>
      <c r="D3" s="9"/>
      <c r="E3" s="15"/>
      <c r="F3" s="9"/>
      <c r="G3" s="9"/>
      <c r="H3" s="11"/>
      <c r="I3" s="16"/>
      <c r="J3" s="17"/>
      <c r="K3" s="15"/>
      <c r="L3" s="9"/>
      <c r="M3" s="9"/>
      <c r="N3" s="14"/>
      <c r="O3" s="9"/>
    </row>
    <row r="4" s="3" customFormat="1" ht="33.5" customHeight="1" spans="1:15">
      <c r="A4" s="18">
        <v>1</v>
      </c>
      <c r="B4" s="19" t="s">
        <v>16</v>
      </c>
      <c r="C4" s="20" t="s">
        <v>17</v>
      </c>
      <c r="D4" s="21" t="s">
        <v>18</v>
      </c>
      <c r="E4" s="22">
        <v>2200</v>
      </c>
      <c r="F4" s="22" t="s">
        <v>19</v>
      </c>
      <c r="G4" s="23">
        <f>SUM(E4:E9)</f>
        <v>13200</v>
      </c>
      <c r="H4" s="21" t="s">
        <v>18</v>
      </c>
      <c r="I4" s="22">
        <v>734.08</v>
      </c>
      <c r="J4" s="24">
        <v>336.44</v>
      </c>
      <c r="K4" s="24">
        <v>27.53</v>
      </c>
      <c r="L4" s="24">
        <f>I4+J4+K4</f>
        <v>1098.05</v>
      </c>
      <c r="M4" s="25">
        <f>SUM(L4:L9)</f>
        <v>6588.3</v>
      </c>
      <c r="N4" s="18">
        <f>G4+M4</f>
        <v>19788.3</v>
      </c>
      <c r="O4" s="18"/>
    </row>
    <row r="5" s="3" customFormat="1" ht="33.5" customHeight="1" spans="1:15">
      <c r="A5" s="18"/>
      <c r="B5" s="19" t="s">
        <v>16</v>
      </c>
      <c r="C5" s="26" t="s">
        <v>20</v>
      </c>
      <c r="D5" s="21" t="s">
        <v>18</v>
      </c>
      <c r="E5" s="22">
        <v>2200</v>
      </c>
      <c r="F5" s="22" t="s">
        <v>19</v>
      </c>
      <c r="G5" s="23"/>
      <c r="H5" s="21" t="s">
        <v>18</v>
      </c>
      <c r="I5" s="22">
        <v>734.08</v>
      </c>
      <c r="J5" s="24">
        <v>336.44</v>
      </c>
      <c r="K5" s="24">
        <v>27.53</v>
      </c>
      <c r="L5" s="24">
        <f t="shared" ref="L5:L25" si="0">I5+J5+K5</f>
        <v>1098.05</v>
      </c>
      <c r="M5" s="25"/>
      <c r="N5" s="18"/>
      <c r="O5" s="18"/>
    </row>
    <row r="6" s="3" customFormat="1" ht="33.5" customHeight="1" spans="1:15">
      <c r="A6" s="18"/>
      <c r="B6" s="19" t="s">
        <v>16</v>
      </c>
      <c r="C6" s="20" t="s">
        <v>21</v>
      </c>
      <c r="D6" s="21" t="s">
        <v>18</v>
      </c>
      <c r="E6" s="22">
        <v>2200</v>
      </c>
      <c r="F6" s="22" t="s">
        <v>19</v>
      </c>
      <c r="G6" s="23"/>
      <c r="H6" s="21" t="s">
        <v>18</v>
      </c>
      <c r="I6" s="22">
        <v>734.08</v>
      </c>
      <c r="J6" s="24">
        <v>336.44</v>
      </c>
      <c r="K6" s="24">
        <v>27.53</v>
      </c>
      <c r="L6" s="24">
        <f t="shared" si="0"/>
        <v>1098.05</v>
      </c>
      <c r="M6" s="25"/>
      <c r="N6" s="18"/>
      <c r="O6" s="18"/>
    </row>
    <row r="7" s="3" customFormat="1" ht="33.5" customHeight="1" spans="1:15">
      <c r="A7" s="18"/>
      <c r="B7" s="19" t="s">
        <v>16</v>
      </c>
      <c r="C7" s="20" t="s">
        <v>22</v>
      </c>
      <c r="D7" s="21" t="s">
        <v>18</v>
      </c>
      <c r="E7" s="22">
        <v>2200</v>
      </c>
      <c r="F7" s="22" t="s">
        <v>19</v>
      </c>
      <c r="G7" s="23"/>
      <c r="H7" s="21" t="s">
        <v>18</v>
      </c>
      <c r="I7" s="22">
        <v>734.08</v>
      </c>
      <c r="J7" s="24">
        <v>336.44</v>
      </c>
      <c r="K7" s="24">
        <v>27.53</v>
      </c>
      <c r="L7" s="24">
        <f t="shared" si="0"/>
        <v>1098.05</v>
      </c>
      <c r="M7" s="25"/>
      <c r="N7" s="18"/>
      <c r="O7" s="18"/>
    </row>
    <row r="8" s="3" customFormat="1" ht="33.5" customHeight="1" spans="1:15">
      <c r="A8" s="18"/>
      <c r="B8" s="19" t="s">
        <v>16</v>
      </c>
      <c r="C8" s="20" t="s">
        <v>23</v>
      </c>
      <c r="D8" s="21" t="s">
        <v>18</v>
      </c>
      <c r="E8" s="22">
        <v>2200</v>
      </c>
      <c r="F8" s="22" t="s">
        <v>19</v>
      </c>
      <c r="G8" s="23"/>
      <c r="H8" s="21" t="s">
        <v>18</v>
      </c>
      <c r="I8" s="22">
        <v>734.08</v>
      </c>
      <c r="J8" s="24">
        <v>336.44</v>
      </c>
      <c r="K8" s="24">
        <v>27.53</v>
      </c>
      <c r="L8" s="24">
        <f t="shared" si="0"/>
        <v>1098.05</v>
      </c>
      <c r="M8" s="25"/>
      <c r="N8" s="18"/>
      <c r="O8" s="18"/>
    </row>
    <row r="9" s="3" customFormat="1" ht="33.5" customHeight="1" spans="1:15">
      <c r="A9" s="27"/>
      <c r="B9" s="19" t="s">
        <v>16</v>
      </c>
      <c r="C9" s="20" t="s">
        <v>24</v>
      </c>
      <c r="D9" s="21" t="s">
        <v>18</v>
      </c>
      <c r="E9" s="22">
        <v>2200</v>
      </c>
      <c r="F9" s="22" t="s">
        <v>19</v>
      </c>
      <c r="G9" s="28"/>
      <c r="H9" s="21" t="s">
        <v>18</v>
      </c>
      <c r="I9" s="22">
        <v>734.08</v>
      </c>
      <c r="J9" s="24">
        <v>336.44</v>
      </c>
      <c r="K9" s="24">
        <v>27.53</v>
      </c>
      <c r="L9" s="24">
        <f t="shared" si="0"/>
        <v>1098.05</v>
      </c>
      <c r="M9" s="29"/>
      <c r="N9" s="27"/>
      <c r="O9" s="27"/>
    </row>
    <row r="10" s="3" customFormat="1" ht="33.5" customHeight="1" spans="1:15">
      <c r="A10" s="30">
        <v>2</v>
      </c>
      <c r="B10" s="19" t="s">
        <v>25</v>
      </c>
      <c r="C10" s="19" t="s">
        <v>26</v>
      </c>
      <c r="D10" s="21" t="s">
        <v>18</v>
      </c>
      <c r="E10" s="22">
        <v>2640</v>
      </c>
      <c r="F10" s="22" t="s">
        <v>27</v>
      </c>
      <c r="G10" s="31">
        <f>SUM(E10:E17)</f>
        <v>21120</v>
      </c>
      <c r="H10" s="21" t="s">
        <v>18</v>
      </c>
      <c r="I10" s="22">
        <v>734.08</v>
      </c>
      <c r="J10" s="24">
        <v>336.44</v>
      </c>
      <c r="K10" s="24">
        <v>27.53</v>
      </c>
      <c r="L10" s="24">
        <f t="shared" si="0"/>
        <v>1098.05</v>
      </c>
      <c r="M10" s="32">
        <f>SUM(L10:L17)</f>
        <v>8784.4</v>
      </c>
      <c r="N10" s="32">
        <f>G10+M10</f>
        <v>29904.4</v>
      </c>
      <c r="O10" s="32"/>
    </row>
    <row r="11" s="3" customFormat="1" ht="33.5" customHeight="1" spans="1:15">
      <c r="A11" s="18"/>
      <c r="B11" s="19" t="s">
        <v>25</v>
      </c>
      <c r="C11" s="19" t="s">
        <v>28</v>
      </c>
      <c r="D11" s="21" t="s">
        <v>18</v>
      </c>
      <c r="E11" s="22">
        <v>2640</v>
      </c>
      <c r="F11" s="22" t="s">
        <v>27</v>
      </c>
      <c r="G11" s="33"/>
      <c r="H11" s="21" t="s">
        <v>18</v>
      </c>
      <c r="I11" s="22">
        <v>734.08</v>
      </c>
      <c r="J11" s="24">
        <v>336.44</v>
      </c>
      <c r="K11" s="24">
        <v>27.53</v>
      </c>
      <c r="L11" s="24">
        <f t="shared" si="0"/>
        <v>1098.05</v>
      </c>
      <c r="M11" s="34"/>
      <c r="N11" s="34"/>
      <c r="O11" s="34"/>
    </row>
    <row r="12" s="3" customFormat="1" ht="33.5" customHeight="1" spans="1:15">
      <c r="A12" s="18"/>
      <c r="B12" s="19" t="s">
        <v>25</v>
      </c>
      <c r="C12" s="20" t="s">
        <v>29</v>
      </c>
      <c r="D12" s="21" t="s">
        <v>18</v>
      </c>
      <c r="E12" s="22">
        <v>2640</v>
      </c>
      <c r="F12" s="26" t="s">
        <v>27</v>
      </c>
      <c r="G12" s="33"/>
      <c r="H12" s="21" t="s">
        <v>18</v>
      </c>
      <c r="I12" s="22">
        <v>734.08</v>
      </c>
      <c r="J12" s="24">
        <v>336.44</v>
      </c>
      <c r="K12" s="24">
        <v>27.53</v>
      </c>
      <c r="L12" s="24">
        <f t="shared" si="0"/>
        <v>1098.05</v>
      </c>
      <c r="M12" s="34"/>
      <c r="N12" s="34"/>
      <c r="O12" s="34"/>
    </row>
    <row r="13" s="3" customFormat="1" ht="33.5" customHeight="1" spans="1:15">
      <c r="A13" s="18"/>
      <c r="B13" s="19" t="s">
        <v>25</v>
      </c>
      <c r="C13" s="20" t="s">
        <v>30</v>
      </c>
      <c r="D13" s="21" t="s">
        <v>18</v>
      </c>
      <c r="E13" s="22">
        <v>2640</v>
      </c>
      <c r="F13" s="26" t="s">
        <v>27</v>
      </c>
      <c r="G13" s="33"/>
      <c r="H13" s="21" t="s">
        <v>18</v>
      </c>
      <c r="I13" s="22">
        <v>734.08</v>
      </c>
      <c r="J13" s="24">
        <v>336.44</v>
      </c>
      <c r="K13" s="24">
        <v>27.53</v>
      </c>
      <c r="L13" s="24">
        <f t="shared" si="0"/>
        <v>1098.05</v>
      </c>
      <c r="M13" s="34"/>
      <c r="N13" s="34"/>
      <c r="O13" s="34"/>
    </row>
    <row r="14" s="3" customFormat="1" ht="33.5" customHeight="1" spans="1:15">
      <c r="A14" s="18"/>
      <c r="B14" s="19" t="s">
        <v>25</v>
      </c>
      <c r="C14" s="20" t="s">
        <v>31</v>
      </c>
      <c r="D14" s="21" t="s">
        <v>18</v>
      </c>
      <c r="E14" s="22">
        <v>2640</v>
      </c>
      <c r="F14" s="35" t="s">
        <v>32</v>
      </c>
      <c r="G14" s="33"/>
      <c r="H14" s="21" t="s">
        <v>18</v>
      </c>
      <c r="I14" s="22">
        <v>734.08</v>
      </c>
      <c r="J14" s="24">
        <v>336.44</v>
      </c>
      <c r="K14" s="24">
        <v>27.53</v>
      </c>
      <c r="L14" s="24">
        <f t="shared" si="0"/>
        <v>1098.05</v>
      </c>
      <c r="M14" s="34"/>
      <c r="N14" s="34"/>
      <c r="O14" s="34"/>
    </row>
    <row r="15" s="3" customFormat="1" ht="33.5" customHeight="1" spans="1:15">
      <c r="A15" s="18"/>
      <c r="B15" s="19" t="s">
        <v>25</v>
      </c>
      <c r="C15" s="19" t="s">
        <v>33</v>
      </c>
      <c r="D15" s="21" t="s">
        <v>18</v>
      </c>
      <c r="E15" s="22">
        <v>2640</v>
      </c>
      <c r="F15" s="22" t="s">
        <v>32</v>
      </c>
      <c r="G15" s="33"/>
      <c r="H15" s="21" t="s">
        <v>18</v>
      </c>
      <c r="I15" s="22">
        <v>734.08</v>
      </c>
      <c r="J15" s="24">
        <v>336.44</v>
      </c>
      <c r="K15" s="24">
        <v>27.53</v>
      </c>
      <c r="L15" s="24">
        <f t="shared" si="0"/>
        <v>1098.05</v>
      </c>
      <c r="M15" s="34"/>
      <c r="N15" s="34"/>
      <c r="O15" s="34"/>
    </row>
    <row r="16" s="3" customFormat="1" ht="33.5" customHeight="1" spans="1:15">
      <c r="A16" s="18"/>
      <c r="B16" s="19" t="s">
        <v>25</v>
      </c>
      <c r="C16" s="36" t="s">
        <v>34</v>
      </c>
      <c r="D16" s="21" t="s">
        <v>18</v>
      </c>
      <c r="E16" s="22">
        <v>2640</v>
      </c>
      <c r="F16" s="22" t="s">
        <v>35</v>
      </c>
      <c r="G16" s="33"/>
      <c r="H16" s="21" t="s">
        <v>18</v>
      </c>
      <c r="I16" s="22">
        <v>734.08</v>
      </c>
      <c r="J16" s="24">
        <v>336.44</v>
      </c>
      <c r="K16" s="24">
        <v>27.53</v>
      </c>
      <c r="L16" s="24">
        <f t="shared" si="0"/>
        <v>1098.05</v>
      </c>
      <c r="M16" s="34"/>
      <c r="N16" s="34"/>
      <c r="O16" s="34"/>
    </row>
    <row r="17" s="3" customFormat="1" ht="33.5" customHeight="1" spans="1:16">
      <c r="A17" s="27"/>
      <c r="B17" s="19" t="s">
        <v>25</v>
      </c>
      <c r="C17" s="20" t="s">
        <v>36</v>
      </c>
      <c r="D17" s="21" t="s">
        <v>18</v>
      </c>
      <c r="E17" s="22">
        <v>2640</v>
      </c>
      <c r="F17" s="22" t="s">
        <v>35</v>
      </c>
      <c r="G17" s="37"/>
      <c r="H17" s="21" t="s">
        <v>18</v>
      </c>
      <c r="I17" s="22">
        <v>734.08</v>
      </c>
      <c r="J17" s="24">
        <v>336.44</v>
      </c>
      <c r="K17" s="24">
        <v>27.53</v>
      </c>
      <c r="L17" s="24">
        <f t="shared" si="0"/>
        <v>1098.05</v>
      </c>
      <c r="M17" s="38"/>
      <c r="N17" s="38"/>
      <c r="O17" s="38"/>
    </row>
    <row r="18" s="3" customFormat="1" ht="33.5" customHeight="1" spans="1:16">
      <c r="A18" s="39">
        <v>3</v>
      </c>
      <c r="B18" s="19" t="s">
        <v>37</v>
      </c>
      <c r="C18" s="19" t="s">
        <v>38</v>
      </c>
      <c r="D18" s="21" t="s">
        <v>18</v>
      </c>
      <c r="E18" s="22">
        <v>2200</v>
      </c>
      <c r="F18" s="22" t="s">
        <v>39</v>
      </c>
      <c r="G18" s="22">
        <v>2200</v>
      </c>
      <c r="H18" s="21" t="s">
        <v>18</v>
      </c>
      <c r="I18" s="22">
        <v>734.08</v>
      </c>
      <c r="J18" s="24">
        <v>336.44</v>
      </c>
      <c r="K18" s="24">
        <v>27.53</v>
      </c>
      <c r="L18" s="24">
        <f t="shared" si="0"/>
        <v>1098.05</v>
      </c>
      <c r="M18" s="24">
        <f>L18</f>
        <v>1098.05</v>
      </c>
      <c r="N18" s="22">
        <f>G18+M18</f>
        <v>3298.05</v>
      </c>
      <c r="O18" s="22"/>
    </row>
    <row r="19" s="3" customFormat="1" ht="33.5" customHeight="1" spans="1:16">
      <c r="A19" s="19">
        <v>4</v>
      </c>
      <c r="B19" s="19" t="s">
        <v>40</v>
      </c>
      <c r="C19" s="19" t="s">
        <v>41</v>
      </c>
      <c r="D19" s="21" t="s">
        <v>18</v>
      </c>
      <c r="E19" s="22">
        <v>2200</v>
      </c>
      <c r="F19" s="22" t="s">
        <v>32</v>
      </c>
      <c r="G19" s="22">
        <v>2200</v>
      </c>
      <c r="H19" s="21" t="s">
        <v>18</v>
      </c>
      <c r="I19" s="22">
        <v>734.08</v>
      </c>
      <c r="J19" s="24">
        <v>336.44</v>
      </c>
      <c r="K19" s="24">
        <v>27.53</v>
      </c>
      <c r="L19" s="24">
        <f t="shared" si="0"/>
        <v>1098.05</v>
      </c>
      <c r="M19" s="24">
        <f>L19</f>
        <v>1098.05</v>
      </c>
      <c r="N19" s="22">
        <f>G19+M19</f>
        <v>3298.05</v>
      </c>
      <c r="O19" s="22"/>
    </row>
    <row r="20" s="3" customFormat="1" ht="33.5" customHeight="1" spans="1:16">
      <c r="A20" s="19">
        <v>5</v>
      </c>
      <c r="B20" s="19" t="s">
        <v>42</v>
      </c>
      <c r="C20" s="19" t="s">
        <v>43</v>
      </c>
      <c r="D20" s="21" t="s">
        <v>18</v>
      </c>
      <c r="E20" s="22">
        <v>2200</v>
      </c>
      <c r="F20" s="22" t="s">
        <v>32</v>
      </c>
      <c r="G20" s="19">
        <f>SUM(E20,E21)</f>
        <v>4400</v>
      </c>
      <c r="H20" s="21" t="s">
        <v>18</v>
      </c>
      <c r="I20" s="22">
        <v>734.08</v>
      </c>
      <c r="J20" s="24">
        <v>336.44</v>
      </c>
      <c r="K20" s="24">
        <v>27.53</v>
      </c>
      <c r="L20" s="24">
        <f t="shared" si="0"/>
        <v>1098.05</v>
      </c>
      <c r="M20" s="36">
        <f>SUM(L20:L21)</f>
        <v>2196.1</v>
      </c>
      <c r="N20" s="40">
        <f>G20+M20</f>
        <v>6596.1</v>
      </c>
      <c r="O20" s="40"/>
    </row>
    <row r="21" s="3" customFormat="1" ht="33.5" customHeight="1" spans="1:16">
      <c r="A21" s="19"/>
      <c r="B21" s="19"/>
      <c r="C21" s="19" t="s">
        <v>44</v>
      </c>
      <c r="D21" s="21" t="s">
        <v>18</v>
      </c>
      <c r="E21" s="22">
        <v>2200</v>
      </c>
      <c r="F21" s="22" t="s">
        <v>32</v>
      </c>
      <c r="G21" s="19"/>
      <c r="H21" s="21" t="s">
        <v>18</v>
      </c>
      <c r="I21" s="22">
        <v>734.08</v>
      </c>
      <c r="J21" s="24">
        <v>336.44</v>
      </c>
      <c r="K21" s="24">
        <v>27.53</v>
      </c>
      <c r="L21" s="24">
        <f t="shared" si="0"/>
        <v>1098.05</v>
      </c>
      <c r="M21" s="36"/>
      <c r="N21" s="40"/>
      <c r="O21" s="40"/>
    </row>
    <row r="22" s="3" customFormat="1" ht="33.5" customHeight="1" spans="1:16">
      <c r="A22" s="19">
        <v>6</v>
      </c>
      <c r="B22" s="19" t="s">
        <v>45</v>
      </c>
      <c r="C22" s="20" t="s">
        <v>46</v>
      </c>
      <c r="D22" s="21" t="s">
        <v>18</v>
      </c>
      <c r="E22" s="22">
        <v>2200</v>
      </c>
      <c r="F22" s="22" t="s">
        <v>35</v>
      </c>
      <c r="G22" s="22">
        <v>2200</v>
      </c>
      <c r="H22" s="21" t="s">
        <v>18</v>
      </c>
      <c r="I22" s="22">
        <v>734.08</v>
      </c>
      <c r="J22" s="24">
        <v>336.44</v>
      </c>
      <c r="K22" s="24">
        <v>27.53</v>
      </c>
      <c r="L22" s="24">
        <f t="shared" si="0"/>
        <v>1098.05</v>
      </c>
      <c r="M22" s="24">
        <f>L22</f>
        <v>1098.05</v>
      </c>
      <c r="N22" s="40">
        <f>G22+M22</f>
        <v>3298.05</v>
      </c>
      <c r="O22" s="40"/>
    </row>
    <row r="23" s="4" customFormat="1" ht="33.5" customHeight="1" spans="1:16">
      <c r="A23" s="19">
        <v>7</v>
      </c>
      <c r="B23" s="19" t="s">
        <v>47</v>
      </c>
      <c r="C23" s="20" t="s">
        <v>48</v>
      </c>
      <c r="D23" s="21" t="s">
        <v>18</v>
      </c>
      <c r="E23" s="22">
        <v>2200</v>
      </c>
      <c r="F23" s="41" t="s">
        <v>39</v>
      </c>
      <c r="G23" s="22">
        <v>2200</v>
      </c>
      <c r="H23" s="21" t="s">
        <v>18</v>
      </c>
      <c r="I23" s="22">
        <v>734.08</v>
      </c>
      <c r="J23" s="24">
        <v>336.44</v>
      </c>
      <c r="K23" s="24">
        <v>27.53</v>
      </c>
      <c r="L23" s="24">
        <f t="shared" si="0"/>
        <v>1098.05</v>
      </c>
      <c r="M23" s="24">
        <f>L23</f>
        <v>1098.05</v>
      </c>
      <c r="N23" s="40">
        <f>G23+M23</f>
        <v>3298.05</v>
      </c>
      <c r="O23" s="19"/>
    </row>
    <row r="24" s="4" customFormat="1" ht="33.5" customHeight="1" spans="1:16">
      <c r="A24" s="19">
        <v>8</v>
      </c>
      <c r="B24" s="19" t="s">
        <v>49</v>
      </c>
      <c r="C24" s="20" t="s">
        <v>50</v>
      </c>
      <c r="D24" s="21" t="s">
        <v>18</v>
      </c>
      <c r="E24" s="22">
        <v>2200</v>
      </c>
      <c r="F24" s="22" t="s">
        <v>19</v>
      </c>
      <c r="G24" s="22">
        <v>2200</v>
      </c>
      <c r="H24" s="21" t="s">
        <v>18</v>
      </c>
      <c r="I24" s="22">
        <v>734.08</v>
      </c>
      <c r="J24" s="24">
        <v>336.44</v>
      </c>
      <c r="K24" s="24">
        <v>27.53</v>
      </c>
      <c r="L24" s="24">
        <f t="shared" si="0"/>
        <v>1098.05</v>
      </c>
      <c r="M24" s="24">
        <f>L24</f>
        <v>1098.05</v>
      </c>
      <c r="N24" s="40">
        <f>G24+M24</f>
        <v>3298.05</v>
      </c>
      <c r="O24" s="19"/>
    </row>
    <row r="25" s="4" customFormat="1" ht="33.5" customHeight="1" spans="1:16">
      <c r="A25" s="19"/>
      <c r="B25" s="19" t="s">
        <v>51</v>
      </c>
      <c r="C25" s="19"/>
      <c r="D25" s="39"/>
      <c r="E25" s="39">
        <v>49720</v>
      </c>
      <c r="F25" s="22"/>
      <c r="G25" s="19">
        <f>SUM(G4:G24)</f>
        <v>49720</v>
      </c>
      <c r="H25" s="19"/>
      <c r="I25" s="22">
        <f>SUM(I4:I24)</f>
        <v>15415.68</v>
      </c>
      <c r="J25" s="24">
        <f>SUM(J4:J24)</f>
        <v>7065.24</v>
      </c>
      <c r="K25" s="24">
        <f>SUM(K4:K24)</f>
        <v>578.13</v>
      </c>
      <c r="L25" s="24">
        <f>SUM(L4:L24)</f>
        <v>23059.05</v>
      </c>
      <c r="M25" s="19">
        <f>SUM(M4:M24)</f>
        <v>23059.05</v>
      </c>
      <c r="N25" s="40">
        <f>G25+M25</f>
        <v>72779.05</v>
      </c>
      <c r="O25" s="19"/>
    </row>
    <row r="26" s="3" customFormat="1" spans="1:16">
      <c r="A26" s="6"/>
      <c r="F26" s="5"/>
      <c r="G26" s="6"/>
      <c r="H26" s="6"/>
      <c r="I26" s="6"/>
      <c r="J26" s="6"/>
      <c r="K26" s="6"/>
      <c r="L26" s="6"/>
      <c r="M26" s="6"/>
      <c r="N26" s="6"/>
    </row>
    <row r="27" s="3" customFormat="1" spans="1:16">
      <c r="F27" s="5"/>
      <c r="G27" s="6"/>
      <c r="H27" s="6"/>
      <c r="I27" s="6"/>
      <c r="J27" s="6"/>
      <c r="K27" s="6"/>
      <c r="L27" s="6"/>
      <c r="M27" s="6"/>
      <c r="N27" s="6"/>
    </row>
    <row r="28" s="3" customFormat="1" spans="1:16">
      <c r="F28" s="5"/>
      <c r="G28" s="6"/>
      <c r="H28" s="6"/>
      <c r="I28" s="6"/>
      <c r="J28" s="6"/>
      <c r="K28" s="6"/>
      <c r="L28" s="6"/>
      <c r="M28" s="6"/>
      <c r="N28" s="6"/>
    </row>
    <row r="29" s="3" customFormat="1" spans="1:16">
      <c r="F29" s="5"/>
      <c r="G29" s="6"/>
      <c r="H29" s="6"/>
      <c r="I29" s="6"/>
      <c r="J29" s="6"/>
      <c r="K29" s="6"/>
      <c r="L29" s="6"/>
      <c r="M29" s="6"/>
      <c r="N29" s="6"/>
    </row>
    <row r="30" s="3" customFormat="1" spans="1:16">
      <c r="F30" s="5"/>
      <c r="G30" s="6"/>
      <c r="H30" s="6"/>
      <c r="I30" s="6"/>
      <c r="J30" s="6"/>
      <c r="K30" s="6"/>
      <c r="L30" s="6"/>
      <c r="M30" s="6"/>
      <c r="N30" s="6"/>
      <c r="P30" s="42"/>
    </row>
  </sheetData>
  <mergeCells count="32">
    <mergeCell ref="A1:O1"/>
    <mergeCell ref="A2:A3"/>
    <mergeCell ref="A4:A9"/>
    <mergeCell ref="A10:A17"/>
    <mergeCell ref="A20:A21"/>
    <mergeCell ref="B2:B3"/>
    <mergeCell ref="B20:B21"/>
    <mergeCell ref="C2:C3"/>
    <mergeCell ref="D2:D3"/>
    <mergeCell ref="E2:E3"/>
    <mergeCell ref="F2:F3"/>
    <mergeCell ref="G2:G3"/>
    <mergeCell ref="G4:G9"/>
    <mergeCell ref="G10:G17"/>
    <mergeCell ref="G20:G21"/>
    <mergeCell ref="H2:H3"/>
    <mergeCell ref="I2:I3"/>
    <mergeCell ref="J2:J3"/>
    <mergeCell ref="K2:K3"/>
    <mergeCell ref="L2:L3"/>
    <mergeCell ref="M2:M3"/>
    <mergeCell ref="M4:M9"/>
    <mergeCell ref="M10:M17"/>
    <mergeCell ref="M20:M21"/>
    <mergeCell ref="N2:N3"/>
    <mergeCell ref="N4:N9"/>
    <mergeCell ref="N10:N17"/>
    <mergeCell ref="N20:N21"/>
    <mergeCell ref="O2:O3"/>
    <mergeCell ref="O4:O9"/>
    <mergeCell ref="O10:O17"/>
    <mergeCell ref="O20:O21"/>
  </mergeCells>
  <conditionalFormatting sqref="C6">
    <cfRule type="expression" dxfId="0" priority="15">
      <formula>AND(#REF!&gt;TODAY(),#REF!&lt;TODAY()+30)</formula>
    </cfRule>
  </conditionalFormatting>
  <conditionalFormatting sqref="C7">
    <cfRule type="expression" dxfId="0" priority="13">
      <formula>AND(#REF!&gt;TODAY(),#REF!&lt;TODAY()+30)</formula>
    </cfRule>
  </conditionalFormatting>
  <conditionalFormatting sqref="C8">
    <cfRule type="expression" dxfId="0" priority="12">
      <formula>AND(#REF!&gt;TODAY(),#REF!&lt;TODAY()+30)</formula>
    </cfRule>
  </conditionalFormatting>
  <conditionalFormatting sqref="C9">
    <cfRule type="expression" dxfId="0" priority="4">
      <formula>AND(#REF!&gt;TODAY(),#REF!&lt;TODAY()+30)</formula>
    </cfRule>
  </conditionalFormatting>
  <conditionalFormatting sqref="G10">
    <cfRule type="expression" dxfId="0" priority="1">
      <formula>AND(#REF!&gt;TODAY(),#REF!&lt;TODAY()+30)</formula>
    </cfRule>
  </conditionalFormatting>
  <conditionalFormatting sqref="C12">
    <cfRule type="expression" dxfId="0" priority="28">
      <formula>AND(#REF!&gt;TODAY(),#REF!&lt;TODAY()+30)</formula>
    </cfRule>
  </conditionalFormatting>
  <conditionalFormatting sqref="C13">
    <cfRule type="expression" dxfId="0" priority="27">
      <formula>AND(#REF!&gt;TODAY(),#REF!&lt;TODAY()+30)</formula>
    </cfRule>
  </conditionalFormatting>
  <conditionalFormatting sqref="C14">
    <cfRule type="expression" dxfId="0" priority="26">
      <formula>AND(#REF!&gt;TODAY(),#REF!&lt;TODAY()+30)</formula>
    </cfRule>
  </conditionalFormatting>
  <conditionalFormatting sqref="C17">
    <cfRule type="expression" dxfId="0" priority="3">
      <formula>AND(#REF!&gt;TODAY(),#REF!&lt;TODAY()+30)</formula>
    </cfRule>
  </conditionalFormatting>
  <conditionalFormatting sqref="B18">
    <cfRule type="expression" dxfId="0" priority="33">
      <formula>AND(#REF!&gt;TODAY(),#REF!&lt;TODAY()+30)</formula>
    </cfRule>
  </conditionalFormatting>
  <conditionalFormatting sqref="C18">
    <cfRule type="expression" dxfId="0" priority="31">
      <formula>AND(#REF!&gt;TODAY(),#REF!&lt;TODAY()+30)</formula>
    </cfRule>
  </conditionalFormatting>
  <conditionalFormatting sqref="C19">
    <cfRule type="expression" dxfId="0" priority="32">
      <formula>AND(#REF!&gt;TODAY(),#REF!&lt;TODAY()+30)</formula>
    </cfRule>
  </conditionalFormatting>
  <conditionalFormatting sqref="C20">
    <cfRule type="expression" dxfId="0" priority="30">
      <formula>AND(#REF!&gt;TODAY(),#REF!&lt;TODAY()+30)</formula>
    </cfRule>
  </conditionalFormatting>
  <conditionalFormatting sqref="C21">
    <cfRule type="expression" dxfId="0" priority="29">
      <formula>AND(#REF!&gt;TODAY(),#REF!&lt;TODAY()+30)</formula>
    </cfRule>
  </conditionalFormatting>
  <conditionalFormatting sqref="C22">
    <cfRule type="expression" dxfId="0" priority="21">
      <formula>AND(#REF!&gt;TODAY(),#REF!&lt;TODAY()+30)</formula>
    </cfRule>
  </conditionalFormatting>
  <conditionalFormatting sqref="F22">
    <cfRule type="expression" dxfId="0" priority="23">
      <formula>AND(#REF!&gt;TODAY(),#REF!&lt;TODAY()+30)</formula>
    </cfRule>
  </conditionalFormatting>
  <conditionalFormatting sqref="C23">
    <cfRule type="expression" dxfId="0" priority="10">
      <formula>AND(#REF!&gt;TODAY(),#REF!&lt;TODAY()+30)</formula>
    </cfRule>
  </conditionalFormatting>
  <conditionalFormatting sqref="F23">
    <cfRule type="expression" dxfId="0" priority="9">
      <formula>AND(#REF!&gt;TODAY(),#REF!&lt;TODAY()+30)</formula>
    </cfRule>
  </conditionalFormatting>
  <conditionalFormatting sqref="C24">
    <cfRule type="expression" dxfId="0" priority="8">
      <formula>AND(#REF!&gt;TODAY(),#REF!&lt;TODAY()+30)</formula>
    </cfRule>
  </conditionalFormatting>
  <conditionalFormatting sqref="F24">
    <cfRule type="expression" dxfId="0" priority="6">
      <formula>AND(#REF!&gt;TODAY(),#REF!&lt;TODAY()+30)</formula>
    </cfRule>
  </conditionalFormatting>
  <conditionalFormatting sqref="C4:C5">
    <cfRule type="expression" dxfId="0" priority="22">
      <formula>AND(#REF!&gt;TODAY(),#REF!&lt;TODAY()+30)</formula>
    </cfRule>
  </conditionalFormatting>
  <conditionalFormatting sqref="F4:F21 F25">
    <cfRule type="expression" dxfId="0" priority="34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2026-04-21T03:17:00Z</dcterms:created>
  <dcterms:modified xsi:type="dcterms:W3CDTF">2026-06-25T05:56:32Z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C685E2D9BF284292838458E9DF4474E8_11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