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rogram Files (x86)\Kingsoft\WPS Office\12.1.0.28043\office6\"/>
    </mc:Choice>
  </mc:AlternateContent>
  <bookViews>
    <workbookView windowWidth="27945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<sst xmlns="http://schemas.openxmlformats.org/spreadsheetml/2006/main" count="101" uniqueCount="40">
  <si>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白玉县2026年8月城镇公益性岗位补贴花名册</t>
  </si>
  <si>
    <t>序号</t>
  </si>
  <si>
    <t>单位名称</t>
  </si>
  <si>
    <t>养老</t>
  </si>
  <si>
    <t>医保</t>
  </si>
  <si>
    <t>失业</t>
  </si>
  <si>
    <t>社保补贴合计</t>
  </si>
  <si>
    <t>单位社保补贴合计</t>
  </si>
  <si>
    <t>各单位岗位及社保补贴合计</t>
  </si>
  <si>
    <t>备注</t>
  </si>
  <si>
    <t>建设镇人民政府</t>
  </si>
  <si>
    <t>泽称多吉</t>
  </si>
  <si>
    <t>8月</t>
  </si>
  <si>
    <t>低收入家庭成员</t>
  </si>
  <si>
    <t>松吉单真</t>
  </si>
  <si>
    <t>彭措拥机</t>
  </si>
  <si>
    <t>切西</t>
  </si>
  <si>
    <t>扎西措</t>
  </si>
  <si>
    <t>齐麦措</t>
  </si>
  <si>
    <t>人力资源和社会保障局</t>
  </si>
  <si>
    <t>拉加措</t>
  </si>
  <si>
    <t>脱贫户</t>
  </si>
  <si>
    <t>其麦巴珍</t>
  </si>
  <si>
    <t>拉姆西</t>
  </si>
  <si>
    <t>根秋拉姆</t>
  </si>
  <si>
    <t>家庭困难未就业大中专毕业生</t>
  </si>
  <si>
    <t>德青</t>
  </si>
  <si>
    <t>阿丁</t>
  </si>
  <si>
    <t>未就业9+3</t>
  </si>
  <si>
    <t>市场监管局</t>
  </si>
  <si>
    <t>德青措</t>
  </si>
  <si>
    <t>拥忠</t>
  </si>
  <si>
    <t xml:space="preserve">妇联  </t>
  </si>
  <si>
    <t>白玛洛真</t>
  </si>
  <si>
    <t>林草局</t>
  </si>
  <si>
    <t>阿呷</t>
  </si>
  <si>
    <t>大龄人员</t>
  </si>
  <si>
    <t>交警大队</t>
  </si>
  <si>
    <t>泽仁扎西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</si>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</sst>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b/>
      <sz val="28"/>
      <name val="方正小标宋简体"/>
      <charset val="134"/>
    </font>
    <font>
      <b/>
      <sz val="11"/>
      <name val="方正黑体简体"/>
      <charset val="134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H8" sqref="H8"/>
    </sheetView>
  </sheetViews>
  <sheetFormatPr defaultColWidth="9" defaultRowHeight="13.5"/>
  <cols>
    <col min="1" max="1" width="7.875" style="1" customWidth="1"/>
    <col min="2" max="2" width="21.6416666666667" style="1" customWidth="1"/>
    <col min="3" max="3" width="10.375" style="1" customWidth="1"/>
    <col min="4" max="4" width="8.875" style="1" customWidth="1"/>
    <col min="5" max="5" width="12.375" style="1" customWidth="1"/>
    <col min="6" max="6" width="16.8166666666667" style="1" customWidth="1"/>
    <col min="7" max="7" width="13.125" style="1" customWidth="1"/>
    <col min="8" max="9" width="9.375" style="1" customWidth="1"/>
    <col min="10" max="10" width="12.2583333333333" style="1" customWidth="1"/>
    <col min="11" max="11" width="13.475" style="1" customWidth="1"/>
    <col min="12" max="12" width="17.9583333333333" style="1" customWidth="1"/>
    <col min="13" max="13" width="29.7666666666667" style="1" customWidth="1"/>
    <col min="14" max="14" width="18.125" style="1" customWidth="1"/>
    <col min="15" max="15" width="19.775" style="1" customWidth="1"/>
    <col min="16" max="16383" width="9" style="1"/>
  </cols>
  <sheetData>
    <row r="1" s="1" customFormat="1" ht="36.7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" customHeight="1" spans="1:15">
      <c r="A2" s="3" t="s">
        <v>1</v>
      </c>
      <c r="B2" s="3" t="s">
        <v>2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4" t="s">
        <v>3</v>
      </c>
      <c r="J2" s="5" t="s">
        <v>4</v>
      </c>
      <c r="K2" s="6" t="s">
        <v>5</v>
      </c>
      <c r="L2" s="7" t="s">
        <v>6</v>
      </c>
      <c r="M2" s="7" t="s">
        <v>7</v>
      </c>
      <c r="N2" s="8" t="s">
        <v>8</v>
      </c>
      <c r="O2" s="7" t="s">
        <v>9</v>
      </c>
    </row>
    <row r="3" s="1" customFormat="1" ht="20" customHeight="1" spans="1:15">
      <c r="A3" s="3"/>
      <c r="B3" s="3"/>
      <c r="C3" s="3"/>
      <c r="D3" s="3"/>
      <c r="E3" s="3"/>
      <c r="F3" s="3"/>
      <c r="G3" s="3"/>
      <c r="H3" s="3"/>
      <c r="I3" s="9"/>
      <c r="J3" s="10"/>
      <c r="K3" s="11"/>
      <c r="L3" s="7"/>
      <c r="M3" s="7"/>
      <c r="N3" s="8"/>
      <c r="O3" s="7"/>
    </row>
    <row r="4" s="1" customFormat="1" ht="20" customHeight="1" spans="1:15">
      <c r="A4" s="12">
        <v>1</v>
      </c>
      <c r="B4" s="13" t="s">
        <v>10</v>
      </c>
      <c r="C4" s="14" t="s">
        <v>11</v>
      </c>
      <c r="D4" s="15" t="s">
        <v>12</v>
      </c>
      <c r="E4" s="16">
        <v>2200</v>
      </c>
      <c r="F4" s="16" t="s">
        <v>13</v>
      </c>
      <c r="G4" s="17">
        <f>SUM(E4:E9)</f>
        <v>13200</v>
      </c>
      <c r="H4" s="15" t="s">
        <v>12</v>
      </c>
      <c r="I4" s="16">
        <v>734.08</v>
      </c>
      <c r="J4" s="18">
        <v>336.44</v>
      </c>
      <c r="K4" s="18">
        <v>27.53</v>
      </c>
      <c r="L4" s="18">
        <f t="shared" ref="L4:L20" si="0">I4+J4+K4</f>
        <v>1098.05</v>
      </c>
      <c r="M4" s="19">
        <f>SUM(L4:L9)</f>
        <v>6588.3</v>
      </c>
      <c r="N4" s="12">
        <f>G4+M4</f>
        <v>19788.3</v>
      </c>
      <c r="O4" s="12"/>
    </row>
    <row r="5" s="1" customFormat="1" ht="20" customHeight="1" spans="1:15">
      <c r="A5" s="12"/>
      <c r="B5" s="13" t="s">
        <v>10</v>
      </c>
      <c r="C5" s="20" t="s">
        <v>14</v>
      </c>
      <c r="D5" s="15" t="s">
        <v>12</v>
      </c>
      <c r="E5" s="16">
        <v>2200</v>
      </c>
      <c r="F5" s="16" t="s">
        <v>13</v>
      </c>
      <c r="G5" s="17"/>
      <c r="H5" s="15" t="s">
        <v>12</v>
      </c>
      <c r="I5" s="16">
        <v>734.08</v>
      </c>
      <c r="J5" s="18">
        <v>336.44</v>
      </c>
      <c r="K5" s="18">
        <v>27.53</v>
      </c>
      <c r="L5" s="18">
        <f t="shared" si="0"/>
        <v>1098.05</v>
      </c>
      <c r="M5" s="19"/>
      <c r="N5" s="12"/>
      <c r="O5" s="12"/>
    </row>
    <row r="6" s="1" customFormat="1" ht="20" customHeight="1" spans="1:15">
      <c r="A6" s="12"/>
      <c r="B6" s="13" t="s">
        <v>10</v>
      </c>
      <c r="C6" s="14" t="s">
        <v>15</v>
      </c>
      <c r="D6" s="15" t="s">
        <v>12</v>
      </c>
      <c r="E6" s="16">
        <v>2200</v>
      </c>
      <c r="F6" s="16" t="s">
        <v>13</v>
      </c>
      <c r="G6" s="17"/>
      <c r="H6" s="15" t="s">
        <v>12</v>
      </c>
      <c r="I6" s="16">
        <v>734.08</v>
      </c>
      <c r="J6" s="18">
        <v>336.44</v>
      </c>
      <c r="K6" s="18">
        <v>27.53</v>
      </c>
      <c r="L6" s="18">
        <f t="shared" si="0"/>
        <v>1098.05</v>
      </c>
      <c r="M6" s="19"/>
      <c r="N6" s="12"/>
      <c r="O6" s="12"/>
    </row>
    <row r="7" s="1" customFormat="1" ht="20" customHeight="1" spans="1:15">
      <c r="A7" s="12"/>
      <c r="B7" s="13" t="s">
        <v>10</v>
      </c>
      <c r="C7" s="14" t="s">
        <v>16</v>
      </c>
      <c r="D7" s="15" t="s">
        <v>12</v>
      </c>
      <c r="E7" s="16">
        <v>2200</v>
      </c>
      <c r="F7" s="16" t="s">
        <v>13</v>
      </c>
      <c r="G7" s="17"/>
      <c r="H7" s="15" t="s">
        <v>12</v>
      </c>
      <c r="I7" s="16">
        <v>734.08</v>
      </c>
      <c r="J7" s="18">
        <v>336.44</v>
      </c>
      <c r="K7" s="18">
        <v>27.53</v>
      </c>
      <c r="L7" s="18">
        <f t="shared" si="0"/>
        <v>1098.05</v>
      </c>
      <c r="M7" s="19"/>
      <c r="N7" s="12"/>
      <c r="O7" s="12"/>
    </row>
    <row r="8" s="1" customFormat="1" ht="20" customHeight="1" spans="1:15">
      <c r="A8" s="12"/>
      <c r="B8" s="13" t="s">
        <v>10</v>
      </c>
      <c r="C8" s="14" t="s">
        <v>17</v>
      </c>
      <c r="D8" s="15" t="s">
        <v>12</v>
      </c>
      <c r="E8" s="16">
        <v>2200</v>
      </c>
      <c r="F8" s="16" t="s">
        <v>13</v>
      </c>
      <c r="G8" s="17"/>
      <c r="H8" s="15" t="s">
        <v>12</v>
      </c>
      <c r="I8" s="16">
        <v>734.08</v>
      </c>
      <c r="J8" s="18">
        <v>336.44</v>
      </c>
      <c r="K8" s="18">
        <v>27.53</v>
      </c>
      <c r="L8" s="18">
        <f t="shared" si="0"/>
        <v>1098.05</v>
      </c>
      <c r="M8" s="19"/>
      <c r="N8" s="12"/>
      <c r="O8" s="12"/>
    </row>
    <row r="9" s="1" customFormat="1" ht="20" customHeight="1" spans="1:15">
      <c r="A9" s="21"/>
      <c r="B9" s="13" t="s">
        <v>10</v>
      </c>
      <c r="C9" s="14" t="s">
        <v>18</v>
      </c>
      <c r="D9" s="15" t="s">
        <v>12</v>
      </c>
      <c r="E9" s="16">
        <v>2200</v>
      </c>
      <c r="F9" s="16" t="s">
        <v>13</v>
      </c>
      <c r="G9" s="22"/>
      <c r="H9" s="15" t="s">
        <v>12</v>
      </c>
      <c r="I9" s="16">
        <v>734.08</v>
      </c>
      <c r="J9" s="18">
        <v>336.44</v>
      </c>
      <c r="K9" s="18">
        <v>27.53</v>
      </c>
      <c r="L9" s="18">
        <f t="shared" si="0"/>
        <v>1098.05</v>
      </c>
      <c r="M9" s="23"/>
      <c r="N9" s="21"/>
      <c r="O9" s="21"/>
    </row>
    <row r="10" s="1" customFormat="1" ht="20" customHeight="1" spans="1:15">
      <c r="A10" s="24">
        <v>2</v>
      </c>
      <c r="B10" s="13" t="s">
        <v>19</v>
      </c>
      <c r="C10" s="25" t="s">
        <v>20</v>
      </c>
      <c r="D10" s="15" t="s">
        <v>12</v>
      </c>
      <c r="E10" s="16">
        <v>2640</v>
      </c>
      <c r="F10" s="16" t="s">
        <v>21</v>
      </c>
      <c r="G10" s="26">
        <f>SUM(E10:E15)</f>
        <v>15840</v>
      </c>
      <c r="H10" s="15" t="s">
        <v>12</v>
      </c>
      <c r="I10" s="16">
        <v>734.08</v>
      </c>
      <c r="J10" s="18">
        <v>336.44</v>
      </c>
      <c r="K10" s="18">
        <v>27.53</v>
      </c>
      <c r="L10" s="18">
        <f t="shared" si="0"/>
        <v>1098.05</v>
      </c>
      <c r="M10" s="26">
        <f>SUM(L10:L15)</f>
        <v>6588.3</v>
      </c>
      <c r="N10" s="26">
        <f>G10+M10</f>
        <v>22428.3</v>
      </c>
      <c r="O10" s="26"/>
    </row>
    <row r="11" s="1" customFormat="1" ht="20" customHeight="1" spans="1:15">
      <c r="A11" s="12"/>
      <c r="B11" s="13" t="s">
        <v>19</v>
      </c>
      <c r="C11" s="14" t="s">
        <v>22</v>
      </c>
      <c r="D11" s="15" t="s">
        <v>12</v>
      </c>
      <c r="E11" s="16">
        <v>2640</v>
      </c>
      <c r="F11" s="20" t="s">
        <v>21</v>
      </c>
      <c r="G11" s="27"/>
      <c r="H11" s="15" t="s">
        <v>12</v>
      </c>
      <c r="I11" s="16">
        <v>734.08</v>
      </c>
      <c r="J11" s="18">
        <v>336.44</v>
      </c>
      <c r="K11" s="18">
        <v>27.53</v>
      </c>
      <c r="L11" s="18">
        <f t="shared" si="0"/>
        <v>1098.05</v>
      </c>
      <c r="M11" s="27"/>
      <c r="N11" s="27"/>
      <c r="O11" s="27"/>
    </row>
    <row r="12" s="1" customFormat="1" ht="20" customHeight="1" spans="1:15">
      <c r="A12" s="12"/>
      <c r="B12" s="13" t="s">
        <v>19</v>
      </c>
      <c r="C12" s="14" t="s">
        <v>23</v>
      </c>
      <c r="D12" s="15" t="s">
        <v>12</v>
      </c>
      <c r="E12" s="16">
        <v>2640</v>
      </c>
      <c r="F12" s="20" t="s">
        <v>21</v>
      </c>
      <c r="G12" s="27"/>
      <c r="H12" s="15" t="s">
        <v>12</v>
      </c>
      <c r="I12" s="16">
        <v>734.08</v>
      </c>
      <c r="J12" s="18">
        <v>336.44</v>
      </c>
      <c r="K12" s="18">
        <v>27.53</v>
      </c>
      <c r="L12" s="18">
        <f t="shared" si="0"/>
        <v>1098.05</v>
      </c>
      <c r="M12" s="27"/>
      <c r="N12" s="27"/>
      <c r="O12" s="27"/>
    </row>
    <row r="13" s="1" customFormat="1" ht="20" customHeight="1" spans="1:15">
      <c r="A13" s="12"/>
      <c r="B13" s="13" t="s">
        <v>19</v>
      </c>
      <c r="C13" s="14" t="s">
        <v>24</v>
      </c>
      <c r="D13" s="15" t="s">
        <v>12</v>
      </c>
      <c r="E13" s="16">
        <v>2640</v>
      </c>
      <c r="F13" s="28" t="s">
        <v>25</v>
      </c>
      <c r="G13" s="27"/>
      <c r="H13" s="15" t="s">
        <v>12</v>
      </c>
      <c r="I13" s="16">
        <v>734.08</v>
      </c>
      <c r="J13" s="18">
        <v>336.44</v>
      </c>
      <c r="K13" s="18">
        <v>27.53</v>
      </c>
      <c r="L13" s="18">
        <f t="shared" si="0"/>
        <v>1098.05</v>
      </c>
      <c r="M13" s="27"/>
      <c r="N13" s="27"/>
      <c r="O13" s="27"/>
    </row>
    <row r="14" s="1" customFormat="1" ht="20" customHeight="1" spans="1:15">
      <c r="A14" s="12"/>
      <c r="B14" s="13" t="s">
        <v>19</v>
      </c>
      <c r="C14" s="25" t="s">
        <v>26</v>
      </c>
      <c r="D14" s="15" t="s">
        <v>12</v>
      </c>
      <c r="E14" s="16">
        <v>2640</v>
      </c>
      <c r="F14" s="16" t="s">
        <v>25</v>
      </c>
      <c r="G14" s="27"/>
      <c r="H14" s="15" t="s">
        <v>12</v>
      </c>
      <c r="I14" s="16">
        <v>734.08</v>
      </c>
      <c r="J14" s="18">
        <v>336.44</v>
      </c>
      <c r="K14" s="18">
        <v>27.53</v>
      </c>
      <c r="L14" s="18">
        <f t="shared" si="0"/>
        <v>1098.05</v>
      </c>
      <c r="M14" s="27"/>
      <c r="N14" s="27"/>
      <c r="O14" s="27"/>
    </row>
    <row r="15" s="1" customFormat="1" ht="20" customHeight="1" spans="1:15">
      <c r="A15" s="12"/>
      <c r="B15" s="13" t="s">
        <v>19</v>
      </c>
      <c r="C15" s="29" t="s">
        <v>27</v>
      </c>
      <c r="D15" s="15" t="s">
        <v>12</v>
      </c>
      <c r="E15" s="16">
        <v>2640</v>
      </c>
      <c r="F15" s="16" t="s">
        <v>28</v>
      </c>
      <c r="G15" s="27"/>
      <c r="H15" s="15" t="s">
        <v>12</v>
      </c>
      <c r="I15" s="16">
        <v>734.08</v>
      </c>
      <c r="J15" s="18">
        <v>336.44</v>
      </c>
      <c r="K15" s="18">
        <v>27.53</v>
      </c>
      <c r="L15" s="18">
        <f t="shared" si="0"/>
        <v>1098.05</v>
      </c>
      <c r="M15" s="27"/>
      <c r="N15" s="27"/>
      <c r="O15" s="27"/>
    </row>
    <row r="16" s="1" customFormat="1" ht="20" customHeight="1" spans="1:15">
      <c r="A16" s="25">
        <v>3</v>
      </c>
      <c r="B16" s="13" t="s">
        <v>29</v>
      </c>
      <c r="C16" s="25" t="s">
        <v>30</v>
      </c>
      <c r="D16" s="15" t="s">
        <v>12</v>
      </c>
      <c r="E16" s="16">
        <v>2200</v>
      </c>
      <c r="F16" s="16" t="s">
        <v>25</v>
      </c>
      <c r="G16" s="30">
        <f>SUM(E16,E17)</f>
        <v>4400</v>
      </c>
      <c r="H16" s="15" t="s">
        <v>12</v>
      </c>
      <c r="I16" s="16">
        <v>734.08</v>
      </c>
      <c r="J16" s="18">
        <v>336.44</v>
      </c>
      <c r="K16" s="18">
        <v>27.53</v>
      </c>
      <c r="L16" s="18">
        <f t="shared" si="0"/>
        <v>1098.05</v>
      </c>
      <c r="M16" s="29">
        <f>SUM(L16:L17)</f>
        <v>2196.1</v>
      </c>
      <c r="N16" s="30">
        <f t="shared" ref="N16:N21" si="1">G16+M16</f>
        <v>6596.1</v>
      </c>
      <c r="O16" s="30"/>
    </row>
    <row r="17" s="1" customFormat="1" ht="20" customHeight="1" spans="1:15">
      <c r="A17" s="25"/>
      <c r="B17" s="13"/>
      <c r="C17" s="25" t="s">
        <v>31</v>
      </c>
      <c r="D17" s="15" t="s">
        <v>12</v>
      </c>
      <c r="E17" s="16">
        <v>2200</v>
      </c>
      <c r="F17" s="16" t="s">
        <v>25</v>
      </c>
      <c r="G17" s="30"/>
      <c r="H17" s="15" t="s">
        <v>12</v>
      </c>
      <c r="I17" s="16">
        <v>734.08</v>
      </c>
      <c r="J17" s="18">
        <v>336.44</v>
      </c>
      <c r="K17" s="18">
        <v>27.53</v>
      </c>
      <c r="L17" s="18">
        <f t="shared" si="0"/>
        <v>1098.05</v>
      </c>
      <c r="M17" s="29"/>
      <c r="N17" s="30"/>
      <c r="O17" s="30"/>
    </row>
    <row r="18" s="1" customFormat="1" ht="20" customHeight="1" spans="1:15">
      <c r="A18" s="25">
        <v>4</v>
      </c>
      <c r="B18" s="13" t="s">
        <v>32</v>
      </c>
      <c r="C18" s="14" t="s">
        <v>33</v>
      </c>
      <c r="D18" s="15" t="s">
        <v>12</v>
      </c>
      <c r="E18" s="16">
        <v>2200</v>
      </c>
      <c r="F18" s="16" t="s">
        <v>28</v>
      </c>
      <c r="G18" s="18">
        <v>2200</v>
      </c>
      <c r="H18" s="15" t="s">
        <v>12</v>
      </c>
      <c r="I18" s="16">
        <v>734.08</v>
      </c>
      <c r="J18" s="18">
        <v>336.44</v>
      </c>
      <c r="K18" s="18">
        <v>27.53</v>
      </c>
      <c r="L18" s="18">
        <f t="shared" si="0"/>
        <v>1098.05</v>
      </c>
      <c r="M18" s="18">
        <f t="shared" ref="M18:M20" si="2">L18</f>
        <v>1098.05</v>
      </c>
      <c r="N18" s="30">
        <f t="shared" si="1"/>
        <v>3298.05</v>
      </c>
      <c r="O18" s="30"/>
    </row>
    <row r="19" s="1" customFormat="1" ht="20" customHeight="1" spans="1:15">
      <c r="A19" s="25">
        <v>5</v>
      </c>
      <c r="B19" s="13" t="s">
        <v>34</v>
      </c>
      <c r="C19" s="14" t="s">
        <v>35</v>
      </c>
      <c r="D19" s="15" t="s">
        <v>12</v>
      </c>
      <c r="E19" s="16">
        <v>2200</v>
      </c>
      <c r="F19" s="31" t="s">
        <v>36</v>
      </c>
      <c r="G19" s="18">
        <v>2200</v>
      </c>
      <c r="H19" s="15" t="s">
        <v>12</v>
      </c>
      <c r="I19" s="16">
        <v>734.08</v>
      </c>
      <c r="J19" s="18">
        <v>336.44</v>
      </c>
      <c r="K19" s="18">
        <v>27.53</v>
      </c>
      <c r="L19" s="18">
        <f t="shared" si="0"/>
        <v>1098.05</v>
      </c>
      <c r="M19" s="18">
        <f t="shared" si="2"/>
        <v>1098.05</v>
      </c>
      <c r="N19" s="30">
        <f t="shared" si="1"/>
        <v>3298.05</v>
      </c>
      <c r="O19" s="25"/>
    </row>
    <row r="20" s="1" customFormat="1" ht="20" customHeight="1" spans="1:15">
      <c r="A20" s="25">
        <v>6</v>
      </c>
      <c r="B20" s="13" t="s">
        <v>37</v>
      </c>
      <c r="C20" s="14" t="s">
        <v>38</v>
      </c>
      <c r="D20" s="15" t="s">
        <v>12</v>
      </c>
      <c r="E20" s="16">
        <v>2200</v>
      </c>
      <c r="F20" s="16" t="s">
        <v>13</v>
      </c>
      <c r="G20" s="18">
        <v>2200</v>
      </c>
      <c r="H20" s="15" t="s">
        <v>12</v>
      </c>
      <c r="I20" s="16">
        <v>734.08</v>
      </c>
      <c r="J20" s="18">
        <v>336.44</v>
      </c>
      <c r="K20" s="18">
        <v>27.53</v>
      </c>
      <c r="L20" s="18">
        <f t="shared" si="0"/>
        <v>1098.05</v>
      </c>
      <c r="M20" s="18">
        <f t="shared" si="2"/>
        <v>1098.05</v>
      </c>
      <c r="N20" s="30">
        <f t="shared" si="1"/>
        <v>3298.05</v>
      </c>
      <c r="O20" s="25"/>
    </row>
    <row r="21" s="1" customFormat="1" ht="20" customHeight="1" spans="1:15">
      <c r="A21" s="25"/>
      <c r="B21" s="13" t="s">
        <v>39</v>
      </c>
      <c r="C21" s="25"/>
      <c r="D21" s="32"/>
      <c r="E21" s="32">
        <v>40040</v>
      </c>
      <c r="F21" s="16"/>
      <c r="G21" s="25">
        <f t="shared" ref="G21:M21" si="3">SUM(G4:G20)</f>
        <v>40040</v>
      </c>
      <c r="H21" s="25"/>
      <c r="I21" s="16">
        <f t="shared" si="3"/>
        <v>12479.36</v>
      </c>
      <c r="J21" s="18">
        <f t="shared" si="3"/>
        <v>5719.48</v>
      </c>
      <c r="K21" s="18">
        <f t="shared" si="3"/>
        <v>468.01</v>
      </c>
      <c r="L21" s="18">
        <f t="shared" si="3"/>
        <v>18666.85</v>
      </c>
      <c r="M21" s="25">
        <f t="shared" si="3"/>
        <v>18666.85</v>
      </c>
      <c r="N21" s="30">
        <f t="shared" si="1"/>
        <v>58706.85</v>
      </c>
      <c r="O21" s="25"/>
    </row>
  </sheetData>
  <mergeCells count="32">
    <mergeCell ref="A1:O1"/>
    <mergeCell ref="A2:A3"/>
    <mergeCell ref="A4:A9"/>
    <mergeCell ref="A10:A15"/>
    <mergeCell ref="A16:A17"/>
    <mergeCell ref="B2:B3"/>
    <mergeCell ref="B16:B17"/>
    <mergeCell ref="C2:C3"/>
    <mergeCell ref="D2:D3"/>
    <mergeCell ref="E2:E3"/>
    <mergeCell ref="F2:F3"/>
    <mergeCell ref="G2:G3"/>
    <mergeCell ref="G4:G9"/>
    <mergeCell ref="G10:G15"/>
    <mergeCell ref="G16:G17"/>
    <mergeCell ref="H2:H3"/>
    <mergeCell ref="I2:I3"/>
    <mergeCell ref="J2:J3"/>
    <mergeCell ref="K2:K3"/>
    <mergeCell ref="L2:L3"/>
    <mergeCell ref="M2:M3"/>
    <mergeCell ref="M4:M9"/>
    <mergeCell ref="M10:M15"/>
    <mergeCell ref="M16:M17"/>
    <mergeCell ref="N2:N3"/>
    <mergeCell ref="N4:N9"/>
    <mergeCell ref="N10:N15"/>
    <mergeCell ref="N16:N17"/>
    <mergeCell ref="O2:O3"/>
    <mergeCell ref="O4:O9"/>
    <mergeCell ref="O10:O15"/>
    <mergeCell ref="O16:O17"/>
  </mergeCells>
  <conditionalFormatting sqref="C6">
    <cfRule type="expression" dxfId="0" priority="10">
      <formula>AND(#REF!&gt;TODAY(),#REF!&lt;TODAY()+30)</formula>
    </cfRule>
  </conditionalFormatting>
  <conditionalFormatting sqref="C7">
    <cfRule type="expression" dxfId="0" priority="9">
      <formula>AND(#REF!&gt;TODAY(),#REF!&lt;TODAY()+30)</formula>
    </cfRule>
  </conditionalFormatting>
  <conditionalFormatting sqref="C8">
    <cfRule type="expression" dxfId="0" priority="8">
      <formula>AND(#REF!&gt;TODAY(),#REF!&lt;TODAY()+30)</formula>
    </cfRule>
  </conditionalFormatting>
  <conditionalFormatting sqref="C9">
    <cfRule type="expression" dxfId="0" priority="3">
      <formula>AND(#REF!&gt;TODAY(),#REF!&lt;TODAY()+30)</formula>
    </cfRule>
  </conditionalFormatting>
  <conditionalFormatting sqref="G10">
    <cfRule type="expression" dxfId="0" priority="2">
      <formula>AND(#REF!&gt;TODAY(),#REF!&lt;TODAY()+30)</formula>
    </cfRule>
  </conditionalFormatting>
  <conditionalFormatting sqref="C11">
    <cfRule type="expression" dxfId="0" priority="16">
      <formula>AND(#REF!&gt;TODAY(),#REF!&lt;TODAY()+30)</formula>
    </cfRule>
  </conditionalFormatting>
  <conditionalFormatting sqref="C12">
    <cfRule type="expression" dxfId="0" priority="15">
      <formula>AND(#REF!&gt;TODAY(),#REF!&lt;TODAY()+30)</formula>
    </cfRule>
  </conditionalFormatting>
  <conditionalFormatting sqref="C13">
    <cfRule type="expression" dxfId="0" priority="14">
      <formula>AND(#REF!&gt;TODAY(),#REF!&lt;TODAY()+30)</formula>
    </cfRule>
  </conditionalFormatting>
  <conditionalFormatting sqref="C16">
    <cfRule type="expression" dxfId="0" priority="18">
      <formula>AND(#REF!&gt;TODAY(),#REF!&lt;TODAY()+30)</formula>
    </cfRule>
  </conditionalFormatting>
  <conditionalFormatting sqref="C17">
    <cfRule type="expression" dxfId="0" priority="17">
      <formula>AND(#REF!&gt;TODAY(),#REF!&lt;TODAY()+30)</formula>
    </cfRule>
  </conditionalFormatting>
  <conditionalFormatting sqref="C18">
    <cfRule type="expression" dxfId="0" priority="11">
      <formula>AND(#REF!&gt;TODAY(),#REF!&lt;TODAY()+30)</formula>
    </cfRule>
  </conditionalFormatting>
  <conditionalFormatting sqref="F18">
    <cfRule type="expression" dxfId="0" priority="13">
      <formula>AND(#REF!&gt;TODAY(),#REF!&lt;TODAY()+30)</formula>
    </cfRule>
  </conditionalFormatting>
  <conditionalFormatting sqref="C19">
    <cfRule type="expression" dxfId="0" priority="7">
      <formula>AND(#REF!&gt;TODAY(),#REF!&lt;TODAY()+30)</formula>
    </cfRule>
  </conditionalFormatting>
  <conditionalFormatting sqref="F19">
    <cfRule type="expression" dxfId="0" priority="6">
      <formula>AND(#REF!&gt;TODAY(),#REF!&lt;TODAY()+30)</formula>
    </cfRule>
  </conditionalFormatting>
  <conditionalFormatting sqref="C20">
    <cfRule type="expression" dxfId="0" priority="5">
      <formula>AND(#REF!&gt;TODAY(),#REF!&lt;TODAY()+30)</formula>
    </cfRule>
  </conditionalFormatting>
  <conditionalFormatting sqref="F20">
    <cfRule type="expression" dxfId="0" priority="4">
      <formula>AND(#REF!&gt;TODAY(),#REF!&lt;TODAY()+30)</formula>
    </cfRule>
  </conditionalFormatting>
  <conditionalFormatting sqref="C4:C5">
    <cfRule type="expression" dxfId="0" priority="12">
      <formula>AND(#REF!&gt;TODAY(),#REF!&lt;TODAY()+30)</formula>
    </cfRule>
  </conditionalFormatting>
  <conditionalFormatting sqref="F4:F17 F21">
    <cfRule type="expression" dxfId="0" priority="19">
      <formula>AND(#REF!&gt;TODAY(),#REF!&lt;TODAY()+30)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哼哼唧唧</cp:lastModifiedBy>
  <dcterms:created xsi:type="dcterms:W3CDTF">2026-08-21T08:22:04Z</dcterms:created>
  <dcterms:modified xsi:type="dcterms:W3CDTF">2026-08-21T08:22:26Z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B0E1C49C0A5B4DCCA5A47C01B990F001_11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